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2120" windowHeight="4380" tabRatio="724" firstSheet="2" activeTab="2"/>
  </bookViews>
  <sheets>
    <sheet name="Sheet1" sheetId="1" state="hidden" r:id="rId1"/>
    <sheet name="Summary-Part2" sheetId="2" r:id="rId2"/>
    <sheet name="Full details" sheetId="3" r:id="rId3"/>
    <sheet name="Full details2" sheetId="4" r:id="rId4"/>
    <sheet name="End notes" sheetId="5" r:id="rId5"/>
  </sheets>
  <definedNames>
    <definedName name="_xlnm.Print_Area" localSheetId="2">'Full details'!$1:$82</definedName>
    <definedName name="_xlnm.Print_Area" localSheetId="3">'Full details2'!$A$1:$CB$84</definedName>
    <definedName name="_xlnm.Print_Area" localSheetId="1">'Summary-Part2'!$A$1:$P$238</definedName>
    <definedName name="_xlnm.Print_Titles" localSheetId="2">'Full details'!$B:$C,'Full details'!$1:$2</definedName>
    <definedName name="_xlnm.Print_Titles" localSheetId="3">'Full details2'!$B:$C,'Full details2'!$1:$2</definedName>
    <definedName name="Z_0DC39282_56BF_41DB_B8AD_28D921271D18_.wvu.FilterData" localSheetId="2" hidden="1">'Full details'!$C$2:$IV$62</definedName>
    <definedName name="Z_0DC39282_56BF_41DB_B8AD_28D921271D18_.wvu.FilterData" localSheetId="3" hidden="1">'Full details2'!$C$2:$CB$138</definedName>
    <definedName name="Z_0DC39282_56BF_41DB_B8AD_28D921271D18_.wvu.PrintTitles" localSheetId="2" hidden="1">'Full details'!$B:$C,'Full details'!$1:$2</definedName>
    <definedName name="Z_0DC39282_56BF_41DB_B8AD_28D921271D18_.wvu.PrintTitles" localSheetId="3" hidden="1">'Full details2'!$B:$C,'Full details2'!$1:$2</definedName>
    <definedName name="Z_1A8B9D33_7423_4707_99F1_47720B4743E1_.wvu.FilterData" localSheetId="2" hidden="1">'Full details'!$C$2:$IV$62</definedName>
    <definedName name="Z_1A8B9D33_7423_4707_99F1_47720B4743E1_.wvu.FilterData" localSheetId="3" hidden="1">'Full details2'!$C$2:$CB$138</definedName>
    <definedName name="Z_1A8B9D33_7423_4707_99F1_47720B4743E1_.wvu.PrintTitles" localSheetId="2" hidden="1">'Full details'!$B:$C,'Full details'!$1:$2</definedName>
    <definedName name="Z_1A8B9D33_7423_4707_99F1_47720B4743E1_.wvu.PrintTitles" localSheetId="3" hidden="1">'Full details2'!$B:$C,'Full details2'!$1:$2</definedName>
    <definedName name="Z_60E533BC_0B9F_4FEA_A6DD_426B89EB36E5_.wvu.FilterData" localSheetId="2" hidden="1">'Full details'!$C$2:$IV$62</definedName>
    <definedName name="Z_60E533BC_0B9F_4FEA_A6DD_426B89EB36E5_.wvu.FilterData" localSheetId="3" hidden="1">'Full details2'!$C$2:$CB$138</definedName>
    <definedName name="Z_60E533BC_0B9F_4FEA_A6DD_426B89EB36E5_.wvu.PrintTitles" localSheetId="2" hidden="1">'Full details'!$B:$C,'Full details'!$1:$2</definedName>
    <definedName name="Z_60E533BC_0B9F_4FEA_A6DD_426B89EB36E5_.wvu.PrintTitles" localSheetId="3" hidden="1">'Full details2'!$B:$C,'Full details2'!$1:$2</definedName>
    <definedName name="Z_714ADCD1_65D2_430E_9377_8019C4D19BDC_.wvu.FilterData" localSheetId="2" hidden="1">'Full details'!$C$2:$IV$62</definedName>
    <definedName name="Z_714ADCD1_65D2_430E_9377_8019C4D19BDC_.wvu.FilterData" localSheetId="3" hidden="1">'Full details2'!$C$2:$CB$138</definedName>
    <definedName name="Z_714ADCD1_65D2_430E_9377_8019C4D19BDC_.wvu.PrintTitles" localSheetId="2" hidden="1">'Full details'!$B:$C,'Full details'!$1:$2</definedName>
    <definedName name="Z_714ADCD1_65D2_430E_9377_8019C4D19BDC_.wvu.PrintTitles" localSheetId="3" hidden="1">'Full details2'!$B:$C,'Full details2'!$1:$2</definedName>
    <definedName name="Z_97D1789D_2322_46EF_94F4_361E02A04BFD_.wvu.FilterData" localSheetId="2" hidden="1">'Full details'!$2:$82</definedName>
    <definedName name="Z_97D1789D_2322_46EF_94F4_361E02A04BFD_.wvu.FilterData" localSheetId="3" hidden="1">'Full details2'!$C$2:$CB$138</definedName>
    <definedName name="Z_97D1789D_2322_46EF_94F4_361E02A04BFD_.wvu.FilterData" localSheetId="1" hidden="1">'Summary-Part2'!$A$6:$J$8</definedName>
    <definedName name="Z_97D1789D_2322_46EF_94F4_361E02A04BFD_.wvu.PrintArea" localSheetId="1" hidden="1">'Summary-Part2'!$A$1:$P$238</definedName>
    <definedName name="Z_97D1789D_2322_46EF_94F4_361E02A04BFD_.wvu.PrintTitles" localSheetId="2" hidden="1">'Full details'!$B:$C,'Full details'!$1:$2</definedName>
    <definedName name="Z_97D1789D_2322_46EF_94F4_361E02A04BFD_.wvu.PrintTitles" localSheetId="3" hidden="1">'Full details2'!$B:$C,'Full details2'!$1:$2</definedName>
    <definedName name="Z_9F13FF11_FF2F_4794_936C_EC78DA525ADF_.wvu.FilterData" localSheetId="2" hidden="1">'Full details'!$C$2:$IV$62</definedName>
    <definedName name="Z_9F13FF11_FF2F_4794_936C_EC78DA525ADF_.wvu.FilterData" localSheetId="3" hidden="1">'Full details2'!$C$2:$CB$138</definedName>
    <definedName name="Z_9F13FF11_FF2F_4794_936C_EC78DA525ADF_.wvu.PrintArea" localSheetId="1" hidden="1">'Summary-Part2'!$A$1:$I$244</definedName>
    <definedName name="Z_9F13FF11_FF2F_4794_936C_EC78DA525ADF_.wvu.PrintTitles" localSheetId="2" hidden="1">'Full details'!$B:$C,'Full details'!$1:$2</definedName>
    <definedName name="Z_9F13FF11_FF2F_4794_936C_EC78DA525ADF_.wvu.PrintTitles" localSheetId="3" hidden="1">'Full details2'!$B:$C,'Full details2'!$1:$2</definedName>
    <definedName name="Z_B5EC4F26_6EA4_4502_A6D4_C193EE06B2D2_.wvu.FilterData" localSheetId="2" hidden="1">'Full details'!$C$2:$IV$62</definedName>
    <definedName name="Z_B5EC4F26_6EA4_4502_A6D4_C193EE06B2D2_.wvu.FilterData" localSheetId="3" hidden="1">'Full details2'!$C$2:$CB$138</definedName>
    <definedName name="Z_B5EC4F26_6EA4_4502_A6D4_C193EE06B2D2_.wvu.PrintArea" localSheetId="1" hidden="1">'Summary-Part2'!$A$1:$I$244</definedName>
    <definedName name="Z_B5EC4F26_6EA4_4502_A6D4_C193EE06B2D2_.wvu.PrintTitles" localSheetId="2" hidden="1">'Full details'!$B:$C,'Full details'!$1:$2</definedName>
    <definedName name="Z_B5EC4F26_6EA4_4502_A6D4_C193EE06B2D2_.wvu.PrintTitles" localSheetId="3" hidden="1">'Full details2'!$B:$C,'Full details2'!$1:$2</definedName>
    <definedName name="Z_CED7416D_7B01_4A21_B9B3_402CD88DE4F8_.wvu.FilterData" localSheetId="2" hidden="1">'Full details'!$2:$82</definedName>
    <definedName name="Z_CED7416D_7B01_4A21_B9B3_402CD88DE4F8_.wvu.FilterData" localSheetId="3" hidden="1">'Full details2'!$C$2:$CB$138</definedName>
    <definedName name="Z_CED7416D_7B01_4A21_B9B3_402CD88DE4F8_.wvu.FilterData" localSheetId="1" hidden="1">'Summary-Part2'!$A$6:$J$8</definedName>
    <definedName name="Z_CED7416D_7B01_4A21_B9B3_402CD88DE4F8_.wvu.PrintArea" localSheetId="1" hidden="1">'Summary-Part2'!$A$1:$P$238</definedName>
    <definedName name="Z_CED7416D_7B01_4A21_B9B3_402CD88DE4F8_.wvu.PrintTitles" localSheetId="2" hidden="1">'Full details'!$B:$C,'Full details'!$1:$2</definedName>
    <definedName name="Z_CED7416D_7B01_4A21_B9B3_402CD88DE4F8_.wvu.PrintTitles" localSheetId="3" hidden="1">'Full details2'!$B:$C,'Full details2'!$1:$2</definedName>
  </definedNames>
  <calcPr fullCalcOnLoad="1"/>
</workbook>
</file>

<file path=xl/comments3.xml><?xml version="1.0" encoding="utf-8"?>
<comments xmlns="http://schemas.openxmlformats.org/spreadsheetml/2006/main">
  <authors>
    <author>user</author>
    <author>MWEBAZE GILBERT</author>
  </authors>
  <commentList>
    <comment ref="BG7" authorId="0">
      <text>
        <r>
          <rPr>
            <b/>
            <sz val="9"/>
            <rFont val="Tahoma"/>
            <family val="0"/>
          </rPr>
          <t>user:</t>
        </r>
        <r>
          <rPr>
            <sz val="9"/>
            <rFont val="Tahoma"/>
            <family val="0"/>
          </rPr>
          <t xml:space="preserve">
Endnote 1</t>
        </r>
      </text>
    </comment>
    <comment ref="HT7" authorId="0">
      <text>
        <r>
          <rPr>
            <b/>
            <sz val="9"/>
            <rFont val="Tahoma"/>
            <family val="0"/>
          </rPr>
          <t>user:</t>
        </r>
        <r>
          <rPr>
            <sz val="9"/>
            <rFont val="Tahoma"/>
            <family val="0"/>
          </rPr>
          <t xml:space="preserve">
Endnote 2</t>
        </r>
      </text>
    </comment>
    <comment ref="HU7" authorId="0">
      <text>
        <r>
          <rPr>
            <b/>
            <sz val="9"/>
            <rFont val="Tahoma"/>
            <family val="0"/>
          </rPr>
          <t>user:</t>
        </r>
        <r>
          <rPr>
            <sz val="9"/>
            <rFont val="Tahoma"/>
            <family val="0"/>
          </rPr>
          <t xml:space="preserve">
Endnote 2</t>
        </r>
      </text>
    </comment>
    <comment ref="IC7" authorId="0">
      <text>
        <r>
          <rPr>
            <b/>
            <sz val="9"/>
            <rFont val="Tahoma"/>
            <family val="0"/>
          </rPr>
          <t>user:</t>
        </r>
        <r>
          <rPr>
            <sz val="9"/>
            <rFont val="Tahoma"/>
            <family val="0"/>
          </rPr>
          <t xml:space="preserve">
Endnote 3</t>
        </r>
      </text>
    </comment>
    <comment ref="BT9" authorId="0">
      <text>
        <r>
          <rPr>
            <b/>
            <sz val="9"/>
            <rFont val="Tahoma"/>
            <family val="0"/>
          </rPr>
          <t>user:</t>
        </r>
        <r>
          <rPr>
            <sz val="9"/>
            <rFont val="Tahoma"/>
            <family val="0"/>
          </rPr>
          <t xml:space="preserve">
Endnote 4</t>
        </r>
      </text>
    </comment>
    <comment ref="BR13" authorId="0">
      <text>
        <r>
          <rPr>
            <b/>
            <sz val="9"/>
            <rFont val="Tahoma"/>
            <family val="0"/>
          </rPr>
          <t>user:</t>
        </r>
        <r>
          <rPr>
            <sz val="9"/>
            <rFont val="Tahoma"/>
            <family val="0"/>
          </rPr>
          <t xml:space="preserve">
Endnote 7</t>
        </r>
      </text>
    </comment>
    <comment ref="HV13" authorId="0">
      <text>
        <r>
          <rPr>
            <b/>
            <sz val="9"/>
            <rFont val="Tahoma"/>
            <family val="0"/>
          </rPr>
          <t>user:</t>
        </r>
        <r>
          <rPr>
            <sz val="9"/>
            <rFont val="Tahoma"/>
            <family val="0"/>
          </rPr>
          <t xml:space="preserve">
Endnote 8</t>
        </r>
      </text>
    </comment>
    <comment ref="BU14" authorId="0">
      <text>
        <r>
          <rPr>
            <b/>
            <sz val="9"/>
            <rFont val="Tahoma"/>
            <family val="0"/>
          </rPr>
          <t>user:</t>
        </r>
        <r>
          <rPr>
            <sz val="9"/>
            <rFont val="Tahoma"/>
            <family val="0"/>
          </rPr>
          <t xml:space="preserve">
Endnote 9</t>
        </r>
      </text>
    </comment>
    <comment ref="BV14" authorId="0">
      <text>
        <r>
          <rPr>
            <b/>
            <sz val="9"/>
            <rFont val="Tahoma"/>
            <family val="0"/>
          </rPr>
          <t>user:</t>
        </r>
        <r>
          <rPr>
            <sz val="9"/>
            <rFont val="Tahoma"/>
            <family val="0"/>
          </rPr>
          <t xml:space="preserve">
Endnote 10</t>
        </r>
      </text>
    </comment>
    <comment ref="DX14" authorId="0">
      <text>
        <r>
          <rPr>
            <b/>
            <sz val="9"/>
            <rFont val="Tahoma"/>
            <family val="0"/>
          </rPr>
          <t>user:</t>
        </r>
        <r>
          <rPr>
            <sz val="9"/>
            <rFont val="Tahoma"/>
            <family val="0"/>
          </rPr>
          <t xml:space="preserve">
Endnote 11</t>
        </r>
      </text>
    </comment>
    <comment ref="CA27" authorId="0">
      <text>
        <r>
          <rPr>
            <b/>
            <sz val="9"/>
            <rFont val="Tahoma"/>
            <family val="0"/>
          </rPr>
          <t>user:</t>
        </r>
        <r>
          <rPr>
            <sz val="9"/>
            <rFont val="Tahoma"/>
            <family val="0"/>
          </rPr>
          <t xml:space="preserve">
Endnote 13</t>
        </r>
      </text>
    </comment>
    <comment ref="CC27" authorId="0">
      <text>
        <r>
          <rPr>
            <b/>
            <sz val="9"/>
            <rFont val="Tahoma"/>
            <family val="0"/>
          </rPr>
          <t>user:</t>
        </r>
        <r>
          <rPr>
            <sz val="9"/>
            <rFont val="Tahoma"/>
            <family val="0"/>
          </rPr>
          <t xml:space="preserve">
Endnote 13</t>
        </r>
      </text>
    </comment>
    <comment ref="EU27" authorId="0">
      <text>
        <r>
          <rPr>
            <b/>
            <sz val="9"/>
            <rFont val="Tahoma"/>
            <family val="0"/>
          </rPr>
          <t>user:</t>
        </r>
        <r>
          <rPr>
            <sz val="9"/>
            <rFont val="Tahoma"/>
            <family val="0"/>
          </rPr>
          <t xml:space="preserve">
Endnote 14</t>
        </r>
      </text>
    </comment>
    <comment ref="BG30" authorId="0">
      <text>
        <r>
          <rPr>
            <b/>
            <sz val="9"/>
            <rFont val="Tahoma"/>
            <family val="0"/>
          </rPr>
          <t>user:</t>
        </r>
        <r>
          <rPr>
            <sz val="9"/>
            <rFont val="Tahoma"/>
            <family val="0"/>
          </rPr>
          <t xml:space="preserve">
Endnote 15</t>
        </r>
      </text>
    </comment>
    <comment ref="BP30" authorId="0">
      <text>
        <r>
          <rPr>
            <b/>
            <sz val="9"/>
            <rFont val="Tahoma"/>
            <family val="0"/>
          </rPr>
          <t>user:</t>
        </r>
        <r>
          <rPr>
            <sz val="9"/>
            <rFont val="Tahoma"/>
            <family val="0"/>
          </rPr>
          <t xml:space="preserve">
Endnote 16</t>
        </r>
      </text>
    </comment>
    <comment ref="CM30" authorId="0">
      <text>
        <r>
          <rPr>
            <b/>
            <sz val="9"/>
            <rFont val="Tahoma"/>
            <family val="0"/>
          </rPr>
          <t>user:</t>
        </r>
        <r>
          <rPr>
            <sz val="9"/>
            <rFont val="Tahoma"/>
            <family val="0"/>
          </rPr>
          <t xml:space="preserve">
Endnote 17</t>
        </r>
      </text>
    </comment>
    <comment ref="BY31" authorId="0">
      <text>
        <r>
          <rPr>
            <b/>
            <sz val="9"/>
            <rFont val="Tahoma"/>
            <family val="0"/>
          </rPr>
          <t>user:</t>
        </r>
        <r>
          <rPr>
            <sz val="9"/>
            <rFont val="Tahoma"/>
            <family val="0"/>
          </rPr>
          <t xml:space="preserve">
Endnote 21</t>
        </r>
      </text>
    </comment>
    <comment ref="CC31" authorId="0">
      <text>
        <r>
          <rPr>
            <b/>
            <sz val="9"/>
            <rFont val="Tahoma"/>
            <family val="0"/>
          </rPr>
          <t>user:</t>
        </r>
        <r>
          <rPr>
            <sz val="9"/>
            <rFont val="Tahoma"/>
            <family val="0"/>
          </rPr>
          <t xml:space="preserve">
Endnote 21</t>
        </r>
      </text>
    </comment>
    <comment ref="HK31" authorId="0">
      <text>
        <r>
          <rPr>
            <b/>
            <sz val="9"/>
            <rFont val="Tahoma"/>
            <family val="0"/>
          </rPr>
          <t>user:</t>
        </r>
        <r>
          <rPr>
            <sz val="9"/>
            <rFont val="Tahoma"/>
            <family val="0"/>
          </rPr>
          <t xml:space="preserve">
Endnote 22</t>
        </r>
      </text>
    </comment>
    <comment ref="HL31" authorId="0">
      <text>
        <r>
          <rPr>
            <b/>
            <sz val="9"/>
            <rFont val="Tahoma"/>
            <family val="0"/>
          </rPr>
          <t>user:</t>
        </r>
        <r>
          <rPr>
            <sz val="9"/>
            <rFont val="Tahoma"/>
            <family val="0"/>
          </rPr>
          <t xml:space="preserve">
Endnote 22</t>
        </r>
      </text>
    </comment>
    <comment ref="HN31" authorId="0">
      <text>
        <r>
          <rPr>
            <b/>
            <sz val="9"/>
            <rFont val="Tahoma"/>
            <family val="0"/>
          </rPr>
          <t>user:</t>
        </r>
        <r>
          <rPr>
            <sz val="9"/>
            <rFont val="Tahoma"/>
            <family val="0"/>
          </rPr>
          <t xml:space="preserve">
Endnote 22</t>
        </r>
      </text>
    </comment>
    <comment ref="HU31" authorId="0">
      <text>
        <r>
          <rPr>
            <b/>
            <sz val="9"/>
            <rFont val="Tahoma"/>
            <family val="0"/>
          </rPr>
          <t>user:</t>
        </r>
        <r>
          <rPr>
            <sz val="9"/>
            <rFont val="Tahoma"/>
            <family val="0"/>
          </rPr>
          <t xml:space="preserve">
Endnote 23</t>
        </r>
      </text>
    </comment>
    <comment ref="BW32" authorId="0">
      <text>
        <r>
          <rPr>
            <b/>
            <sz val="9"/>
            <rFont val="Tahoma"/>
            <family val="0"/>
          </rPr>
          <t>user:</t>
        </r>
        <r>
          <rPr>
            <sz val="9"/>
            <rFont val="Tahoma"/>
            <family val="0"/>
          </rPr>
          <t xml:space="preserve">
Endnote 27</t>
        </r>
      </text>
    </comment>
    <comment ref="BY32" authorId="0">
      <text>
        <r>
          <rPr>
            <b/>
            <sz val="9"/>
            <rFont val="Tahoma"/>
            <family val="0"/>
          </rPr>
          <t>user:</t>
        </r>
        <r>
          <rPr>
            <sz val="9"/>
            <rFont val="Tahoma"/>
            <family val="0"/>
          </rPr>
          <t xml:space="preserve">
Endnote 27</t>
        </r>
      </text>
    </comment>
    <comment ref="CA32" authorId="0">
      <text>
        <r>
          <rPr>
            <b/>
            <sz val="9"/>
            <rFont val="Tahoma"/>
            <family val="0"/>
          </rPr>
          <t>user:</t>
        </r>
        <r>
          <rPr>
            <sz val="9"/>
            <rFont val="Tahoma"/>
            <family val="0"/>
          </rPr>
          <t xml:space="preserve">
Endnote 28</t>
        </r>
      </text>
    </comment>
    <comment ref="CC32" authorId="0">
      <text>
        <r>
          <rPr>
            <b/>
            <sz val="9"/>
            <rFont val="Tahoma"/>
            <family val="0"/>
          </rPr>
          <t>user:</t>
        </r>
        <r>
          <rPr>
            <sz val="9"/>
            <rFont val="Tahoma"/>
            <family val="0"/>
          </rPr>
          <t xml:space="preserve">
Endnote 28</t>
        </r>
      </text>
    </comment>
    <comment ref="AH36" authorId="0">
      <text>
        <r>
          <rPr>
            <b/>
            <sz val="9"/>
            <rFont val="Tahoma"/>
            <family val="0"/>
          </rPr>
          <t>user:</t>
        </r>
        <r>
          <rPr>
            <sz val="9"/>
            <rFont val="Tahoma"/>
            <family val="0"/>
          </rPr>
          <t xml:space="preserve">
Endnote 32</t>
        </r>
      </text>
    </comment>
    <comment ref="EX36" authorId="0">
      <text>
        <r>
          <rPr>
            <b/>
            <sz val="9"/>
            <rFont val="Tahoma"/>
            <family val="0"/>
          </rPr>
          <t>user:</t>
        </r>
        <r>
          <rPr>
            <sz val="9"/>
            <rFont val="Tahoma"/>
            <family val="0"/>
          </rPr>
          <t xml:space="preserve">
Endnote 33</t>
        </r>
      </text>
    </comment>
    <comment ref="FW42" authorId="0">
      <text>
        <r>
          <rPr>
            <b/>
            <sz val="9"/>
            <rFont val="Tahoma"/>
            <family val="0"/>
          </rPr>
          <t>user:</t>
        </r>
        <r>
          <rPr>
            <sz val="9"/>
            <rFont val="Tahoma"/>
            <family val="0"/>
          </rPr>
          <t xml:space="preserve">
Endnote 34</t>
        </r>
      </text>
    </comment>
    <comment ref="HT42" authorId="0">
      <text>
        <r>
          <rPr>
            <b/>
            <sz val="9"/>
            <rFont val="Tahoma"/>
            <family val="0"/>
          </rPr>
          <t>user:</t>
        </r>
        <r>
          <rPr>
            <sz val="9"/>
            <rFont val="Tahoma"/>
            <family val="0"/>
          </rPr>
          <t xml:space="preserve">
Endnote 35</t>
        </r>
      </text>
    </comment>
    <comment ref="HV42" authorId="0">
      <text>
        <r>
          <rPr>
            <b/>
            <sz val="9"/>
            <rFont val="Tahoma"/>
            <family val="0"/>
          </rPr>
          <t>user:</t>
        </r>
        <r>
          <rPr>
            <sz val="9"/>
            <rFont val="Tahoma"/>
            <family val="0"/>
          </rPr>
          <t xml:space="preserve">
Endnote 35</t>
        </r>
      </text>
    </comment>
    <comment ref="HU42" authorId="0">
      <text>
        <r>
          <rPr>
            <b/>
            <sz val="9"/>
            <rFont val="Tahoma"/>
            <family val="0"/>
          </rPr>
          <t>user:</t>
        </r>
        <r>
          <rPr>
            <sz val="9"/>
            <rFont val="Tahoma"/>
            <family val="0"/>
          </rPr>
          <t xml:space="preserve">
Endnote 35</t>
        </r>
      </text>
    </comment>
    <comment ref="FV43" authorId="0">
      <text>
        <r>
          <rPr>
            <b/>
            <sz val="9"/>
            <rFont val="Tahoma"/>
            <family val="0"/>
          </rPr>
          <t>user:</t>
        </r>
        <r>
          <rPr>
            <sz val="9"/>
            <rFont val="Tahoma"/>
            <family val="0"/>
          </rPr>
          <t xml:space="preserve">
Endnote 36</t>
        </r>
      </text>
    </comment>
    <comment ref="HT44" authorId="0">
      <text>
        <r>
          <rPr>
            <b/>
            <sz val="9"/>
            <rFont val="Tahoma"/>
            <family val="0"/>
          </rPr>
          <t>user:</t>
        </r>
        <r>
          <rPr>
            <sz val="9"/>
            <rFont val="Tahoma"/>
            <family val="0"/>
          </rPr>
          <t xml:space="preserve">
Endnote 37</t>
        </r>
      </text>
    </comment>
    <comment ref="BG48" authorId="0">
      <text>
        <r>
          <rPr>
            <b/>
            <sz val="9"/>
            <rFont val="Tahoma"/>
            <family val="0"/>
          </rPr>
          <t>user:</t>
        </r>
        <r>
          <rPr>
            <sz val="9"/>
            <rFont val="Tahoma"/>
            <family val="0"/>
          </rPr>
          <t xml:space="preserve">
Endnote 41</t>
        </r>
      </text>
    </comment>
    <comment ref="IC50" authorId="0">
      <text>
        <r>
          <rPr>
            <b/>
            <sz val="9"/>
            <rFont val="Tahoma"/>
            <family val="0"/>
          </rPr>
          <t>user:</t>
        </r>
        <r>
          <rPr>
            <sz val="9"/>
            <rFont val="Tahoma"/>
            <family val="0"/>
          </rPr>
          <t xml:space="preserve">
Endnote 43</t>
        </r>
      </text>
    </comment>
    <comment ref="HP60" authorId="0">
      <text>
        <r>
          <rPr>
            <b/>
            <sz val="9"/>
            <rFont val="Tahoma"/>
            <family val="0"/>
          </rPr>
          <t>user:</t>
        </r>
        <r>
          <rPr>
            <sz val="9"/>
            <rFont val="Tahoma"/>
            <family val="0"/>
          </rPr>
          <t xml:space="preserve">
Endnote 46</t>
        </r>
      </text>
    </comment>
    <comment ref="FV62" authorId="0">
      <text>
        <r>
          <rPr>
            <b/>
            <sz val="9"/>
            <rFont val="Tahoma"/>
            <family val="0"/>
          </rPr>
          <t>user:</t>
        </r>
        <r>
          <rPr>
            <sz val="9"/>
            <rFont val="Tahoma"/>
            <family val="0"/>
          </rPr>
          <t xml:space="preserve">
Endnote 48</t>
        </r>
      </text>
    </comment>
    <comment ref="HP62" authorId="0">
      <text>
        <r>
          <rPr>
            <b/>
            <sz val="9"/>
            <rFont val="Tahoma"/>
            <family val="0"/>
          </rPr>
          <t>user:</t>
        </r>
        <r>
          <rPr>
            <sz val="9"/>
            <rFont val="Tahoma"/>
            <family val="0"/>
          </rPr>
          <t xml:space="preserve">
Endnote 49</t>
        </r>
      </text>
    </comment>
    <comment ref="CA73" authorId="0">
      <text>
        <r>
          <rPr>
            <b/>
            <sz val="9"/>
            <rFont val="Tahoma"/>
            <family val="0"/>
          </rPr>
          <t>user:</t>
        </r>
        <r>
          <rPr>
            <sz val="9"/>
            <rFont val="Tahoma"/>
            <family val="0"/>
          </rPr>
          <t xml:space="preserve">
Endnote 50</t>
        </r>
      </text>
    </comment>
    <comment ref="CC73" authorId="0">
      <text>
        <r>
          <rPr>
            <b/>
            <sz val="9"/>
            <rFont val="Tahoma"/>
            <family val="0"/>
          </rPr>
          <t>user:</t>
        </r>
        <r>
          <rPr>
            <sz val="9"/>
            <rFont val="Tahoma"/>
            <family val="0"/>
          </rPr>
          <t xml:space="preserve">
Endnote 50</t>
        </r>
      </text>
    </comment>
    <comment ref="HA73" authorId="0">
      <text>
        <r>
          <rPr>
            <b/>
            <sz val="9"/>
            <rFont val="Tahoma"/>
            <family val="0"/>
          </rPr>
          <t>user:</t>
        </r>
        <r>
          <rPr>
            <sz val="9"/>
            <rFont val="Tahoma"/>
            <family val="0"/>
          </rPr>
          <t xml:space="preserve">
Endnote 51</t>
        </r>
      </text>
    </comment>
    <comment ref="HB73" authorId="0">
      <text>
        <r>
          <rPr>
            <b/>
            <sz val="9"/>
            <rFont val="Tahoma"/>
            <family val="0"/>
          </rPr>
          <t>user:</t>
        </r>
        <r>
          <rPr>
            <sz val="9"/>
            <rFont val="Tahoma"/>
            <family val="0"/>
          </rPr>
          <t xml:space="preserve">
Endnote 51</t>
        </r>
      </text>
    </comment>
    <comment ref="HD73" authorId="0">
      <text>
        <r>
          <rPr>
            <b/>
            <sz val="9"/>
            <rFont val="Tahoma"/>
            <family val="0"/>
          </rPr>
          <t>user:</t>
        </r>
        <r>
          <rPr>
            <sz val="9"/>
            <rFont val="Tahoma"/>
            <family val="0"/>
          </rPr>
          <t xml:space="preserve">
Endnote 51</t>
        </r>
      </text>
    </comment>
    <comment ref="BT74" authorId="0">
      <text>
        <r>
          <rPr>
            <b/>
            <sz val="9"/>
            <rFont val="Tahoma"/>
            <family val="0"/>
          </rPr>
          <t>user:</t>
        </r>
        <r>
          <rPr>
            <sz val="9"/>
            <rFont val="Tahoma"/>
            <family val="0"/>
          </rPr>
          <t xml:space="preserve">
Endnote 55</t>
        </r>
      </text>
    </comment>
    <comment ref="CI74" authorId="0">
      <text>
        <r>
          <rPr>
            <b/>
            <sz val="9"/>
            <rFont val="Tahoma"/>
            <family val="0"/>
          </rPr>
          <t>user:</t>
        </r>
        <r>
          <rPr>
            <sz val="9"/>
            <rFont val="Tahoma"/>
            <family val="0"/>
          </rPr>
          <t xml:space="preserve">
Endnote 56</t>
        </r>
      </text>
    </comment>
    <comment ref="CM74" authorId="0">
      <text>
        <r>
          <rPr>
            <b/>
            <sz val="9"/>
            <rFont val="Tahoma"/>
            <family val="0"/>
          </rPr>
          <t>user:</t>
        </r>
        <r>
          <rPr>
            <sz val="9"/>
            <rFont val="Tahoma"/>
            <family val="0"/>
          </rPr>
          <t xml:space="preserve">
Endnote 57</t>
        </r>
      </text>
    </comment>
    <comment ref="IC81" authorId="0">
      <text>
        <r>
          <rPr>
            <b/>
            <sz val="9"/>
            <rFont val="Tahoma"/>
            <family val="0"/>
          </rPr>
          <t>user:</t>
        </r>
        <r>
          <rPr>
            <sz val="9"/>
            <rFont val="Tahoma"/>
            <family val="0"/>
          </rPr>
          <t xml:space="preserve">
Endnote 68</t>
        </r>
      </text>
    </comment>
    <comment ref="IV59" authorId="0">
      <text>
        <r>
          <rPr>
            <b/>
            <sz val="9"/>
            <rFont val="Tahoma"/>
            <family val="0"/>
          </rPr>
          <t>user:</t>
        </r>
        <r>
          <rPr>
            <sz val="9"/>
            <rFont val="Tahoma"/>
            <family val="0"/>
          </rPr>
          <t xml:space="preserve">
Endnote 45
</t>
        </r>
      </text>
    </comment>
    <comment ref="FW65" authorId="0">
      <text>
        <r>
          <rPr>
            <b/>
            <sz val="9"/>
            <rFont val="Tahoma"/>
            <family val="0"/>
          </rPr>
          <t>user:</t>
        </r>
        <r>
          <rPr>
            <sz val="9"/>
            <rFont val="Tahoma"/>
            <family val="0"/>
          </rPr>
          <t xml:space="preserve">
Endnote 30
</t>
        </r>
      </text>
    </comment>
    <comment ref="CG65" authorId="0">
      <text>
        <r>
          <rPr>
            <b/>
            <sz val="9"/>
            <rFont val="Tahoma"/>
            <family val="0"/>
          </rPr>
          <t>user:</t>
        </r>
        <r>
          <rPr>
            <sz val="9"/>
            <rFont val="Tahoma"/>
            <family val="0"/>
          </rPr>
          <t xml:space="preserve">
Endnote 72
</t>
        </r>
      </text>
    </comment>
    <comment ref="BJ51" authorId="1">
      <text>
        <r>
          <rPr>
            <b/>
            <sz val="9"/>
            <rFont val="Tahoma"/>
            <family val="0"/>
          </rPr>
          <t>MWEBAZE GILBERT:</t>
        </r>
        <r>
          <rPr>
            <sz val="9"/>
            <rFont val="Tahoma"/>
            <family val="0"/>
          </rPr>
          <t xml:space="preserve">
</t>
        </r>
      </text>
    </comment>
  </commentList>
</comments>
</file>

<file path=xl/comments4.xml><?xml version="1.0" encoding="utf-8"?>
<comments xmlns="http://schemas.openxmlformats.org/spreadsheetml/2006/main">
  <authors>
    <author>user</author>
  </authors>
  <commentList>
    <comment ref="T9" authorId="0">
      <text>
        <r>
          <rPr>
            <b/>
            <sz val="9"/>
            <rFont val="Tahoma"/>
            <family val="0"/>
          </rPr>
          <t>user:</t>
        </r>
        <r>
          <rPr>
            <sz val="9"/>
            <rFont val="Tahoma"/>
            <family val="0"/>
          </rPr>
          <t xml:space="preserve">
Endnote 5</t>
        </r>
      </text>
    </comment>
    <comment ref="AH9" authorId="0">
      <text>
        <r>
          <rPr>
            <b/>
            <sz val="9"/>
            <rFont val="Tahoma"/>
            <family val="0"/>
          </rPr>
          <t>user:</t>
        </r>
        <r>
          <rPr>
            <sz val="9"/>
            <rFont val="Tahoma"/>
            <family val="0"/>
          </rPr>
          <t xml:space="preserve">
Endnote 6</t>
        </r>
      </text>
    </comment>
    <comment ref="BB14" authorId="0">
      <text>
        <r>
          <rPr>
            <b/>
            <sz val="9"/>
            <rFont val="Tahoma"/>
            <family val="0"/>
          </rPr>
          <t>user:</t>
        </r>
        <r>
          <rPr>
            <sz val="9"/>
            <rFont val="Tahoma"/>
            <family val="0"/>
          </rPr>
          <t xml:space="preserve">
Endnote 12</t>
        </r>
      </text>
    </comment>
    <comment ref="H30" authorId="0">
      <text>
        <r>
          <rPr>
            <b/>
            <sz val="9"/>
            <rFont val="Tahoma"/>
            <family val="0"/>
          </rPr>
          <t>user:</t>
        </r>
        <r>
          <rPr>
            <sz val="9"/>
            <rFont val="Tahoma"/>
            <family val="0"/>
          </rPr>
          <t xml:space="preserve">
Endnote 18</t>
        </r>
      </text>
    </comment>
    <comment ref="N30" authorId="0">
      <text>
        <r>
          <rPr>
            <b/>
            <sz val="9"/>
            <rFont val="Tahoma"/>
            <family val="0"/>
          </rPr>
          <t>user:</t>
        </r>
        <r>
          <rPr>
            <sz val="9"/>
            <rFont val="Tahoma"/>
            <family val="0"/>
          </rPr>
          <t xml:space="preserve">
Endnote 20</t>
        </r>
      </text>
    </comment>
    <comment ref="BB30" authorId="0">
      <text>
        <r>
          <rPr>
            <b/>
            <sz val="9"/>
            <rFont val="Tahoma"/>
            <family val="0"/>
          </rPr>
          <t>user:</t>
        </r>
        <r>
          <rPr>
            <sz val="9"/>
            <rFont val="Tahoma"/>
            <family val="0"/>
          </rPr>
          <t xml:space="preserve">
Endnote 20</t>
        </r>
      </text>
    </comment>
    <comment ref="AU31" authorId="0">
      <text>
        <r>
          <rPr>
            <b/>
            <sz val="9"/>
            <rFont val="Tahoma"/>
            <family val="0"/>
          </rPr>
          <t>user:</t>
        </r>
        <r>
          <rPr>
            <sz val="9"/>
            <rFont val="Tahoma"/>
            <family val="0"/>
          </rPr>
          <t xml:space="preserve">
Endnote 24</t>
        </r>
      </text>
    </comment>
    <comment ref="BA31" authorId="0">
      <text>
        <r>
          <rPr>
            <b/>
            <sz val="9"/>
            <rFont val="Tahoma"/>
            <family val="0"/>
          </rPr>
          <t>user:</t>
        </r>
        <r>
          <rPr>
            <sz val="9"/>
            <rFont val="Tahoma"/>
            <family val="0"/>
          </rPr>
          <t xml:space="preserve">
Endnote 25</t>
        </r>
      </text>
    </comment>
    <comment ref="BB31" authorId="0">
      <text>
        <r>
          <rPr>
            <b/>
            <sz val="9"/>
            <rFont val="Tahoma"/>
            <family val="0"/>
          </rPr>
          <t>user:</t>
        </r>
        <r>
          <rPr>
            <sz val="9"/>
            <rFont val="Tahoma"/>
            <family val="0"/>
          </rPr>
          <t xml:space="preserve">
Endnote 25</t>
        </r>
      </text>
    </comment>
    <comment ref="BC31" authorId="0">
      <text>
        <r>
          <rPr>
            <b/>
            <sz val="9"/>
            <rFont val="Tahoma"/>
            <family val="0"/>
          </rPr>
          <t>user:</t>
        </r>
        <r>
          <rPr>
            <sz val="9"/>
            <rFont val="Tahoma"/>
            <family val="0"/>
          </rPr>
          <t xml:space="preserve">
Endnote 25</t>
        </r>
      </text>
    </comment>
    <comment ref="BE31" authorId="0">
      <text>
        <r>
          <rPr>
            <b/>
            <sz val="9"/>
            <rFont val="Tahoma"/>
            <family val="0"/>
          </rPr>
          <t>user:</t>
        </r>
        <r>
          <rPr>
            <sz val="9"/>
            <rFont val="Tahoma"/>
            <family val="0"/>
          </rPr>
          <t xml:space="preserve">
Endnote 26</t>
        </r>
      </text>
    </comment>
    <comment ref="BA32" authorId="0">
      <text>
        <r>
          <rPr>
            <b/>
            <sz val="9"/>
            <rFont val="Tahoma"/>
            <family val="0"/>
          </rPr>
          <t>user:</t>
        </r>
        <r>
          <rPr>
            <sz val="9"/>
            <rFont val="Tahoma"/>
            <family val="0"/>
          </rPr>
          <t xml:space="preserve">
Endnote 30</t>
        </r>
      </text>
    </comment>
    <comment ref="BI32" authorId="0">
      <text>
        <r>
          <rPr>
            <b/>
            <sz val="9"/>
            <rFont val="Tahoma"/>
            <family val="0"/>
          </rPr>
          <t>user:</t>
        </r>
        <r>
          <rPr>
            <sz val="9"/>
            <rFont val="Tahoma"/>
            <family val="0"/>
          </rPr>
          <t xml:space="preserve">
Endnote 30</t>
        </r>
      </text>
    </comment>
    <comment ref="BF32" authorId="0">
      <text>
        <r>
          <rPr>
            <b/>
            <sz val="9"/>
            <rFont val="Tahoma"/>
            <family val="0"/>
          </rPr>
          <t>user:</t>
        </r>
        <r>
          <rPr>
            <sz val="9"/>
            <rFont val="Tahoma"/>
            <family val="0"/>
          </rPr>
          <t xml:space="preserve">
Endnote 30</t>
        </r>
      </text>
    </comment>
    <comment ref="BG32" authorId="0">
      <text>
        <r>
          <rPr>
            <b/>
            <sz val="9"/>
            <rFont val="Tahoma"/>
            <family val="0"/>
          </rPr>
          <t>user:</t>
        </r>
        <r>
          <rPr>
            <sz val="9"/>
            <rFont val="Tahoma"/>
            <family val="0"/>
          </rPr>
          <t xml:space="preserve">
Endnote 30</t>
        </r>
      </text>
    </comment>
    <comment ref="BH32" authorId="0">
      <text>
        <r>
          <rPr>
            <b/>
            <sz val="9"/>
            <rFont val="Tahoma"/>
            <family val="0"/>
          </rPr>
          <t>user:</t>
        </r>
        <r>
          <rPr>
            <sz val="9"/>
            <rFont val="Tahoma"/>
            <family val="0"/>
          </rPr>
          <t xml:space="preserve">
Endnote 30</t>
        </r>
      </text>
    </comment>
    <comment ref="BE32" authorId="0">
      <text>
        <r>
          <rPr>
            <b/>
            <sz val="9"/>
            <rFont val="Tahoma"/>
            <family val="0"/>
          </rPr>
          <t>user:</t>
        </r>
        <r>
          <rPr>
            <sz val="9"/>
            <rFont val="Tahoma"/>
            <family val="0"/>
          </rPr>
          <t xml:space="preserve">
Endnote 30</t>
        </r>
      </text>
    </comment>
    <comment ref="BJ32" authorId="0">
      <text>
        <r>
          <rPr>
            <b/>
            <sz val="9"/>
            <rFont val="Tahoma"/>
            <family val="0"/>
          </rPr>
          <t>user:</t>
        </r>
        <r>
          <rPr>
            <sz val="9"/>
            <rFont val="Tahoma"/>
            <family val="0"/>
          </rPr>
          <t xml:space="preserve">
Endnote 31</t>
        </r>
      </text>
    </comment>
    <comment ref="V45" authorId="0">
      <text>
        <r>
          <rPr>
            <b/>
            <sz val="9"/>
            <rFont val="Tahoma"/>
            <family val="0"/>
          </rPr>
          <t>user:</t>
        </r>
        <r>
          <rPr>
            <sz val="9"/>
            <rFont val="Tahoma"/>
            <family val="0"/>
          </rPr>
          <t xml:space="preserve">
Endnote 38</t>
        </r>
      </text>
    </comment>
    <comment ref="BI46" authorId="0">
      <text>
        <r>
          <rPr>
            <b/>
            <sz val="9"/>
            <rFont val="Tahoma"/>
            <family val="0"/>
          </rPr>
          <t>user:</t>
        </r>
        <r>
          <rPr>
            <sz val="9"/>
            <rFont val="Tahoma"/>
            <family val="0"/>
          </rPr>
          <t xml:space="preserve">
Endnote 39</t>
        </r>
      </text>
    </comment>
    <comment ref="BR46" authorId="0">
      <text>
        <r>
          <rPr>
            <b/>
            <sz val="9"/>
            <rFont val="Tahoma"/>
            <family val="0"/>
          </rPr>
          <t>user:</t>
        </r>
        <r>
          <rPr>
            <sz val="9"/>
            <rFont val="Tahoma"/>
            <family val="0"/>
          </rPr>
          <t xml:space="preserve">
Endnote 40</t>
        </r>
      </text>
    </comment>
    <comment ref="BC48" authorId="0">
      <text>
        <r>
          <rPr>
            <b/>
            <sz val="9"/>
            <rFont val="Tahoma"/>
            <family val="0"/>
          </rPr>
          <t>user:</t>
        </r>
        <r>
          <rPr>
            <sz val="9"/>
            <rFont val="Tahoma"/>
            <family val="0"/>
          </rPr>
          <t xml:space="preserve">
Endnote 42</t>
        </r>
      </text>
    </comment>
    <comment ref="X50" authorId="0">
      <text>
        <r>
          <rPr>
            <b/>
            <sz val="9"/>
            <rFont val="Tahoma"/>
            <family val="0"/>
          </rPr>
          <t>user:</t>
        </r>
        <r>
          <rPr>
            <sz val="9"/>
            <rFont val="Tahoma"/>
            <family val="0"/>
          </rPr>
          <t xml:space="preserve">
Endnote 44</t>
        </r>
      </text>
    </comment>
    <comment ref="BC61" authorId="0">
      <text>
        <r>
          <rPr>
            <b/>
            <sz val="9"/>
            <rFont val="Tahoma"/>
            <family val="0"/>
          </rPr>
          <t>user:</t>
        </r>
        <r>
          <rPr>
            <sz val="9"/>
            <rFont val="Tahoma"/>
            <family val="0"/>
          </rPr>
          <t xml:space="preserve">
Endnote 47</t>
        </r>
      </text>
    </comment>
    <comment ref="AQ73" authorId="0">
      <text>
        <r>
          <rPr>
            <b/>
            <sz val="9"/>
            <rFont val="Tahoma"/>
            <family val="0"/>
          </rPr>
          <t>user:</t>
        </r>
        <r>
          <rPr>
            <sz val="9"/>
            <rFont val="Tahoma"/>
            <family val="0"/>
          </rPr>
          <t xml:space="preserve">
Endnote 52</t>
        </r>
      </text>
    </comment>
    <comment ref="AS73" authorId="0">
      <text>
        <r>
          <rPr>
            <b/>
            <sz val="9"/>
            <rFont val="Tahoma"/>
            <family val="0"/>
          </rPr>
          <t>user:</t>
        </r>
        <r>
          <rPr>
            <sz val="9"/>
            <rFont val="Tahoma"/>
            <family val="0"/>
          </rPr>
          <t xml:space="preserve">
Endnote 53</t>
        </r>
      </text>
    </comment>
    <comment ref="BA73" authorId="0">
      <text>
        <r>
          <rPr>
            <b/>
            <sz val="9"/>
            <rFont val="Tahoma"/>
            <family val="0"/>
          </rPr>
          <t>user:</t>
        </r>
        <r>
          <rPr>
            <sz val="9"/>
            <rFont val="Tahoma"/>
            <family val="0"/>
          </rPr>
          <t xml:space="preserve">
Endnote 54</t>
        </r>
      </text>
    </comment>
    <comment ref="BE74" authorId="0">
      <text>
        <r>
          <rPr>
            <b/>
            <sz val="9"/>
            <rFont val="Tahoma"/>
            <family val="0"/>
          </rPr>
          <t>user:</t>
        </r>
        <r>
          <rPr>
            <sz val="9"/>
            <rFont val="Tahoma"/>
            <family val="0"/>
          </rPr>
          <t xml:space="preserve">
Endnote 58</t>
        </r>
      </text>
    </comment>
    <comment ref="BF74" authorId="0">
      <text>
        <r>
          <rPr>
            <b/>
            <sz val="9"/>
            <rFont val="Tahoma"/>
            <family val="0"/>
          </rPr>
          <t>user:</t>
        </r>
        <r>
          <rPr>
            <sz val="9"/>
            <rFont val="Tahoma"/>
            <family val="0"/>
          </rPr>
          <t xml:space="preserve">
Endnote 59</t>
        </r>
      </text>
    </comment>
    <comment ref="BG74" authorId="0">
      <text>
        <r>
          <rPr>
            <b/>
            <sz val="9"/>
            <rFont val="Tahoma"/>
            <family val="0"/>
          </rPr>
          <t>user:</t>
        </r>
        <r>
          <rPr>
            <sz val="9"/>
            <rFont val="Tahoma"/>
            <family val="0"/>
          </rPr>
          <t xml:space="preserve">
Endnote 60</t>
        </r>
      </text>
    </comment>
    <comment ref="BH74" authorId="0">
      <text>
        <r>
          <rPr>
            <b/>
            <sz val="9"/>
            <rFont val="Tahoma"/>
            <family val="0"/>
          </rPr>
          <t>user:</t>
        </r>
        <r>
          <rPr>
            <sz val="9"/>
            <rFont val="Tahoma"/>
            <family val="0"/>
          </rPr>
          <t xml:space="preserve">
Endnote 61</t>
        </r>
      </text>
    </comment>
    <comment ref="BI74" authorId="0">
      <text>
        <r>
          <rPr>
            <b/>
            <sz val="9"/>
            <rFont val="Tahoma"/>
            <family val="0"/>
          </rPr>
          <t>user:</t>
        </r>
        <r>
          <rPr>
            <sz val="9"/>
            <rFont val="Tahoma"/>
            <family val="0"/>
          </rPr>
          <t xml:space="preserve">
Endnote 62</t>
        </r>
      </text>
    </comment>
    <comment ref="M76" authorId="0">
      <text>
        <r>
          <rPr>
            <b/>
            <sz val="9"/>
            <rFont val="Tahoma"/>
            <family val="0"/>
          </rPr>
          <t>user:</t>
        </r>
        <r>
          <rPr>
            <sz val="9"/>
            <rFont val="Tahoma"/>
            <family val="0"/>
          </rPr>
          <t xml:space="preserve">
Endnote 63</t>
        </r>
      </text>
    </comment>
    <comment ref="BD59" authorId="0">
      <text>
        <r>
          <rPr>
            <b/>
            <sz val="9"/>
            <rFont val="Tahoma"/>
            <family val="0"/>
          </rPr>
          <t>user:</t>
        </r>
        <r>
          <rPr>
            <sz val="9"/>
            <rFont val="Tahoma"/>
            <family val="0"/>
          </rPr>
          <t xml:space="preserve">
Endnote 45.1
</t>
        </r>
      </text>
    </comment>
    <comment ref="BE64" authorId="0">
      <text>
        <r>
          <rPr>
            <b/>
            <sz val="9"/>
            <rFont val="Tahoma"/>
            <family val="0"/>
          </rPr>
          <t>user:</t>
        </r>
        <r>
          <rPr>
            <sz val="9"/>
            <rFont val="Tahoma"/>
            <family val="0"/>
          </rPr>
          <t xml:space="preserve">
Endnote 74
</t>
        </r>
      </text>
    </comment>
    <comment ref="CH76" authorId="0">
      <text>
        <r>
          <rPr>
            <b/>
            <sz val="9"/>
            <rFont val="Tahoma"/>
            <family val="0"/>
          </rPr>
          <t>user:</t>
        </r>
        <r>
          <rPr>
            <sz val="9"/>
            <rFont val="Tahoma"/>
            <family val="0"/>
          </rPr>
          <t xml:space="preserve">
Endnote 63
</t>
        </r>
      </text>
    </comment>
    <comment ref="AD77" authorId="0">
      <text>
        <r>
          <rPr>
            <b/>
            <sz val="9"/>
            <rFont val="Tahoma"/>
            <family val="0"/>
          </rPr>
          <t>user:</t>
        </r>
        <r>
          <rPr>
            <sz val="9"/>
            <rFont val="Tahoma"/>
            <family val="0"/>
          </rPr>
          <t xml:space="preserve">
Endnote 64
</t>
        </r>
      </text>
    </comment>
    <comment ref="AJ77" authorId="0">
      <text>
        <r>
          <rPr>
            <b/>
            <sz val="9"/>
            <rFont val="Tahoma"/>
            <family val="0"/>
          </rPr>
          <t>user:</t>
        </r>
        <r>
          <rPr>
            <sz val="9"/>
            <rFont val="Tahoma"/>
            <family val="0"/>
          </rPr>
          <t xml:space="preserve">
Endnote 65
</t>
        </r>
      </text>
    </comment>
    <comment ref="AM77" authorId="0">
      <text>
        <r>
          <rPr>
            <b/>
            <sz val="9"/>
            <rFont val="Tahoma"/>
            <family val="0"/>
          </rPr>
          <t>user:</t>
        </r>
        <r>
          <rPr>
            <sz val="9"/>
            <rFont val="Tahoma"/>
            <family val="0"/>
          </rPr>
          <t xml:space="preserve">
Endnote 66
</t>
        </r>
      </text>
    </comment>
    <comment ref="M79" authorId="0">
      <text>
        <r>
          <rPr>
            <b/>
            <sz val="9"/>
            <rFont val="Tahoma"/>
            <family val="0"/>
          </rPr>
          <t>user:</t>
        </r>
        <r>
          <rPr>
            <sz val="9"/>
            <rFont val="Tahoma"/>
            <family val="0"/>
          </rPr>
          <t xml:space="preserve">
Endnote 67
</t>
        </r>
      </text>
    </comment>
    <comment ref="L81" authorId="0">
      <text>
        <r>
          <rPr>
            <b/>
            <sz val="9"/>
            <rFont val="Tahoma"/>
            <family val="0"/>
          </rPr>
          <t>user:</t>
        </r>
        <r>
          <rPr>
            <sz val="9"/>
            <rFont val="Tahoma"/>
            <family val="0"/>
          </rPr>
          <t xml:space="preserve">
Endnote 73
</t>
        </r>
      </text>
    </comment>
    <comment ref="AB82" authorId="0">
      <text>
        <r>
          <rPr>
            <b/>
            <sz val="9"/>
            <rFont val="Tahoma"/>
            <family val="0"/>
          </rPr>
          <t>user:</t>
        </r>
        <r>
          <rPr>
            <sz val="9"/>
            <rFont val="Tahoma"/>
            <family val="0"/>
          </rPr>
          <t xml:space="preserve">
Endnote 69
</t>
        </r>
      </text>
    </comment>
    <comment ref="BA82" authorId="0">
      <text>
        <r>
          <rPr>
            <b/>
            <sz val="9"/>
            <rFont val="Tahoma"/>
            <family val="0"/>
          </rPr>
          <t>user:</t>
        </r>
        <r>
          <rPr>
            <sz val="9"/>
            <rFont val="Tahoma"/>
            <family val="0"/>
          </rPr>
          <t xml:space="preserve">
Endnote 70
</t>
        </r>
      </text>
    </comment>
  </commentList>
</comments>
</file>

<file path=xl/sharedStrings.xml><?xml version="1.0" encoding="utf-8"?>
<sst xmlns="http://schemas.openxmlformats.org/spreadsheetml/2006/main" count="4584" uniqueCount="2105">
  <si>
    <t>Sao-Tome &amp; Principe</t>
  </si>
  <si>
    <t>Seychelles</t>
  </si>
  <si>
    <t>Under continuing education, there are weekly seminars to upgrade knowledge and techniques; There are tutorials for resident students (postgraduate students as a whole).</t>
  </si>
  <si>
    <t>Director of Studies</t>
  </si>
  <si>
    <t>Mr</t>
  </si>
  <si>
    <t>www.uonbi.ac.ke</t>
  </si>
  <si>
    <t>Inocent</t>
  </si>
  <si>
    <t>Takougang</t>
  </si>
  <si>
    <t>Senior lecturer</t>
  </si>
  <si>
    <t>Department of Public Health, Faculty of Medicine and Biomedical Sciences, P.O. Box 1364</t>
  </si>
  <si>
    <t>Yaounde</t>
  </si>
  <si>
    <t>University of Yaounde 1</t>
  </si>
  <si>
    <t>Centre</t>
  </si>
  <si>
    <t>Cameroon</t>
  </si>
  <si>
    <t>Makerere University</t>
  </si>
  <si>
    <t>Fred</t>
  </si>
  <si>
    <t>Wabwire-Mangen</t>
  </si>
  <si>
    <t>Kampala</t>
  </si>
  <si>
    <t>Uganda</t>
  </si>
  <si>
    <t>University of Zambia</t>
  </si>
  <si>
    <t>Lusaka</t>
  </si>
  <si>
    <t>Zambia</t>
  </si>
  <si>
    <t>+260-1-252641</t>
  </si>
  <si>
    <t>Physical address: University Teaching Hospital Grounds, Nationalist Rd, Lusaka</t>
  </si>
  <si>
    <t>Assistant Hospitalo Universitaire</t>
  </si>
  <si>
    <t>+216-73+221411</t>
  </si>
  <si>
    <t>ahmed_epidemio@yahoo.fr</t>
  </si>
  <si>
    <t>FMS</t>
  </si>
  <si>
    <t>Service d'Epidemiologie</t>
  </si>
  <si>
    <t>Service d' Epidemiologe et de Statistiques Medicales, Centre Hospitalo Universitaire Farhat Hached de Sousse</t>
  </si>
  <si>
    <t>Prof Hassen Ghannem</t>
  </si>
  <si>
    <t>Yes, we do both in intra facilities and inter continental facilities</t>
  </si>
  <si>
    <t>University of Ibadan: Institute of Child Health</t>
  </si>
  <si>
    <t>F.M.</t>
  </si>
  <si>
    <t>Folasade</t>
  </si>
  <si>
    <t>Modupeore</t>
  </si>
  <si>
    <t>Professor / Director</t>
  </si>
  <si>
    <t>Institute of Child Health, Faculty of Public Health, College of Medicine, University of Ibadan</t>
  </si>
  <si>
    <t>Oyo State</t>
  </si>
  <si>
    <t>Dr. Omwenga</t>
  </si>
  <si>
    <t>0.95</t>
  </si>
  <si>
    <t>0.2</t>
  </si>
  <si>
    <t>0.6</t>
  </si>
  <si>
    <t>For the first time this academic year and since our MPH programme started in 1984, we have started admitting non medical students in the programme</t>
  </si>
  <si>
    <t>80000</t>
  </si>
  <si>
    <t xml:space="preserve">Harry </t>
  </si>
  <si>
    <t>Peter</t>
  </si>
  <si>
    <t>Hausler</t>
  </si>
  <si>
    <t>+27-959-3563'</t>
  </si>
  <si>
    <t>+237-90011611</t>
  </si>
  <si>
    <t>+237-21341559</t>
  </si>
  <si>
    <t>Diana</t>
  </si>
  <si>
    <t>Menya</t>
  </si>
  <si>
    <t>+254-5320-31637</t>
  </si>
  <si>
    <t>+254-720352579</t>
  </si>
  <si>
    <t>+254-22-724639</t>
  </si>
  <si>
    <t>College of Medicine University of Nigeria</t>
  </si>
  <si>
    <t>Senior Lecturer / Consultant</t>
  </si>
  <si>
    <t>Department of Community Medicine, University of Nigeria (UNTH), ENUGU Campus P.M.B. 01129 ENUGU</t>
  </si>
  <si>
    <t>Prof.</t>
  </si>
  <si>
    <t>Abel</t>
  </si>
  <si>
    <t>Dushimana</t>
  </si>
  <si>
    <t>BP 127 Butare</t>
  </si>
  <si>
    <t>Kigali</t>
  </si>
  <si>
    <t>+250-8305414</t>
  </si>
  <si>
    <t>Muhimbili University of Health Sciences</t>
  </si>
  <si>
    <t>University of Sokoine</t>
  </si>
  <si>
    <t>R.S</t>
  </si>
  <si>
    <t>Robert</t>
  </si>
  <si>
    <t>Machanja</t>
  </si>
  <si>
    <t>Director, Pest management Control</t>
  </si>
  <si>
    <t>The goals of the School of Public Health and Family Medicine have been developed in keeping with both national and health policies and the goals of the Faculty of Health Sciences.  The School is committed to education, research and service in support of improved access to health care for all South Africans, redressing past inequities in both health service provision and the training of health professionals, and  promoting a Primary Health Care approach.  The goal of the Faculty of Health Sciences is to combine academic excellence, with relevance to its location in Africa, in order to serve the community locally, nationally and beyond, through its commitment to education, research and service.  The faculty is also dedicated to redressing inequities engendered by apartheid and committed to the primary health approach.</t>
  </si>
  <si>
    <t>71. 24-26 % students complete MPH in time is recorded as 30% (South Africa, University of Cape Town)</t>
  </si>
  <si>
    <t>Dip Palliative Care and Dip Family Medicine</t>
  </si>
  <si>
    <t>72. Staff numbers include Family Medicine numbers.</t>
  </si>
  <si>
    <t>Dip Health Management &amp; Dip Occupational Health</t>
  </si>
  <si>
    <t>Dip in Health Management makes up 19, 20, and 20 of the figures in '01, '02, and '03</t>
  </si>
  <si>
    <t>Example: MPH course: Each course is evaluated by candidates using a standard questionnaire.  Course convenors may hold open discussions at the end of courses or blocks of work.  The programme convenor will hold meetings with course convenors to consider evaluations, to solve problems, and to maintain the coherence of the course.  The programme convenor is also accountable to the School and Faculty for quality assurance.  One class representative is elected from each year of intake to represent student concerns.  The programme convenor will also hold meetings with the whole MPH class from time to time.</t>
  </si>
  <si>
    <t>Department of Community Medicine, Faculty of Medicine, University of Zimbabwe, P.O. Box A.178, Avondale</t>
  </si>
  <si>
    <t>Harare</t>
  </si>
  <si>
    <t>No conferences attended 2005</t>
  </si>
  <si>
    <t>Only national confs attended 2005</t>
  </si>
  <si>
    <t>International confs attended 2005</t>
  </si>
  <si>
    <t>Ngatia</t>
  </si>
  <si>
    <t xml:space="preserve">Y: Department of Epidemiology and Community Health is multi-disciplinary and it is the largest in the University of Ilorin.  Being fully integrated with the medical school, it needs to be upgraded into an Institute of Public Health.  </t>
  </si>
  <si>
    <t>University of Ibadan: Dept of Health Promotion &amp; Education</t>
  </si>
  <si>
    <t>Oladimeji</t>
  </si>
  <si>
    <t>Oladepo</t>
  </si>
  <si>
    <t>1. Connection with website and internet.  2.  All teaching facilities e.g. structure etc.  3. Library facilities.</t>
  </si>
  <si>
    <t>Cape Town</t>
  </si>
  <si>
    <t>Western Cape</t>
  </si>
  <si>
    <t>7505</t>
  </si>
  <si>
    <t>South Africa</t>
  </si>
  <si>
    <t>+27-21-9389440</t>
  </si>
  <si>
    <t>+27-21-9389166</t>
  </si>
  <si>
    <t>nac@sun.ac.za</t>
  </si>
  <si>
    <t>Sydney</t>
  </si>
  <si>
    <t>Carstens</t>
  </si>
  <si>
    <t>+27-21-9389206</t>
  </si>
  <si>
    <t>sec@sun.ac.za</t>
  </si>
  <si>
    <t>www.sun.ac.za</t>
  </si>
  <si>
    <t>Occupational Medicine</t>
  </si>
  <si>
    <t>The Community Health Dept is rethinking our purpose and niche in the broader PH arena.  We aim to expand our horizons and while not neglecting undergraduate education, focus on certain niche areas in post-graduate service, training and research: Communicable Diseases including Infection Control, Hospital Management, Occupational and Environmental Health and Epidemiology, working with the PH Departments neighbouring universities (UWC &amp; UCT)</t>
  </si>
  <si>
    <t>Prop income from tuition fees</t>
  </si>
  <si>
    <t>Prop income from research grants</t>
  </si>
  <si>
    <t>Prop income from international aid</t>
  </si>
  <si>
    <t>Prop income from OTHER</t>
  </si>
  <si>
    <t>Head Fax</t>
  </si>
  <si>
    <t>Head Email</t>
  </si>
  <si>
    <t>Vision/Mission</t>
  </si>
  <si>
    <t>Prof</t>
  </si>
  <si>
    <t>M</t>
  </si>
  <si>
    <t>Melchizader</t>
  </si>
  <si>
    <t>Leshabari</t>
  </si>
  <si>
    <t>Director</t>
  </si>
  <si>
    <t>The school is relatively new.  It is badly constrained with regard to space for classrooms, laboratories and administrative offices.  The school has been housed in temporary accommodation.  Secondly we need a rapid faculty development programme.</t>
  </si>
  <si>
    <t>The MPH programme was established on the request of the MoH and this support has been crucial</t>
  </si>
  <si>
    <t>1. Institute of Public Health, University of Makerere, Kampala.  2. School of Public Health, University of Zimbabwe</t>
  </si>
  <si>
    <t>1. Harvard School of PH.  2.  London School of Hyg &amp; T.M.  3.  Liverpool Sch of Trop Med</t>
  </si>
  <si>
    <t>University of Cape Town</t>
  </si>
  <si>
    <t>Undergraduate and postgraduate committees overseeing each program and reporting to the Committees for Undergraduate training and Postgraduate training of the Faculty</t>
  </si>
  <si>
    <t>45. This comment was included in the previous questionnaire they completed, although nothing was in the later questionnaire. (South Africa, University of Stellenbosch)</t>
  </si>
  <si>
    <t>ID</t>
  </si>
  <si>
    <t>naz@musph.ac.ug</t>
  </si>
  <si>
    <t>fwabwire@musph.ac.ug</t>
  </si>
  <si>
    <t xml:space="preserve">Lecturer   </t>
  </si>
  <si>
    <t>dean@musph.ac.ug</t>
  </si>
  <si>
    <t>www.musph.ac.ug</t>
  </si>
  <si>
    <t>27. Income of 90% between Government and Tuition fees is assumed to be equal split to 45% and 45% each (Kenya, University of Nairobi)</t>
  </si>
  <si>
    <t>28. Income of 10% between Research grants and International Aid is assumed to be equal split to 5% and 5% each (Kenya, University of Nairobi)</t>
  </si>
  <si>
    <t>29. 'Majority' in proportion of graduates still working in public health is coded as 75%. (Kenya, University of Nairobi)</t>
  </si>
  <si>
    <t>30. Publications details taken from 1996-1999 report (divided by 4) to give average annual output. Assumptions have been made as to what categorising the publications (Kenya, University of Nairobi)</t>
  </si>
  <si>
    <t>31. 'GTZ' entered for the number of national research grants, is recorded as '1'. (Kenya, University of Nairobi)</t>
  </si>
  <si>
    <t>32. Email address of alternative contact was taken from head of department section naming the same person (Malawi, University of Malawi)</t>
  </si>
  <si>
    <t>33. Percentage PhD's part time as '1' is assumed to be '1 out of 2' therefore 50% (Malawi, University of Malawi)</t>
  </si>
  <si>
    <t>34. Percentage of MPH students finishing on time is taken as 100% because programme is new and still have not finished. (Mozambique, Universidade Eduardo Mondlane)</t>
  </si>
  <si>
    <t>35. Proportion of students male, foreign or with scholarships were recorded as the nearest percentage of the average between 2000 and 2001 (Mozambique, Universidade Eduardo Mondlane)</t>
  </si>
  <si>
    <t>36. Duration of MPH programme as 12-18 months is recorded as 15.  (Nigeria, University of Nigeria Teaching Hospital)</t>
  </si>
  <si>
    <t>37. Proportion graduates male as '50-60%' is recorded as 55% (Nigeria, University of Port Harcourt)</t>
  </si>
  <si>
    <t>38. Number of hard copy public health journals was entered as 'only in university's main library' so has been recorded as zero for facilities in public health department.  (Nigeria, Obafemi Awolowo University)</t>
  </si>
  <si>
    <t>39. 10 Other in publications section refer tp manuscripts (final drafts).  (Nigeria, University of Ilorin)</t>
  </si>
  <si>
    <t>40. 10 Other in grants section refer to Honoraria (various). (Nigeria, University of Ilorin).</t>
  </si>
  <si>
    <t>Not clear what you mean by quality control - teaching or student performance?  Usual system of external examiners at Diploma and MPH level.  Difficult to monitor students writing assignments in terms of originality of work based at home but try to give thorough feedback to ensure high quality learning</t>
  </si>
  <si>
    <t xml:space="preserve">N/A * </t>
  </si>
  <si>
    <t>* Not credit bearing</t>
  </si>
  <si>
    <t>The Short course form the activities of the Summer and Winter Schools held every year.  Participants include registered students who attend short courses relevant to their studies (optional) and staff of government and NGO's offering health services.  CPD points are offered for all these courses.  Research and development around the country include in-service training eg HIS, nutrition programme; sensible drinking project.</t>
  </si>
  <si>
    <t>P.O. Box 7072</t>
  </si>
  <si>
    <t>+256-41-532207</t>
  </si>
  <si>
    <t>+256-41-543872</t>
  </si>
  <si>
    <t>MB.Ch.B &amp; BSc Environmental</t>
  </si>
  <si>
    <t>30 in 2001 and 35 in 2002 are BSc</t>
  </si>
  <si>
    <t>Nursing</t>
  </si>
  <si>
    <t>External examiners, visiting lecturers; evaluations - internal &amp; external (Rockefeller)</t>
  </si>
  <si>
    <t>Our graduates have worked as consultants (short-term) for a number of international organisations like WHO, CDC, etc</t>
  </si>
  <si>
    <t>Implementation of fellowship program</t>
  </si>
  <si>
    <t>Moi University - Kenya, Muhimbili University - Tanzania, University of Nairobi</t>
  </si>
  <si>
    <t>John Hopkins University, Case Western University, London School of Hygiene &amp; Tropical Medicine</t>
  </si>
  <si>
    <t>Status /Role</t>
  </si>
  <si>
    <t>Yes for sure engagement of the Community, Occupational and Environmental Medicine Department in a network to promote public health education in Africa would improved the performance of our programs.</t>
  </si>
  <si>
    <t>Centre Hospitalo Universitaire de Sousse</t>
  </si>
  <si>
    <t>Fakhfakh</t>
  </si>
  <si>
    <t>Chargé des études "Lutte anti-tabac - Santé mentale"</t>
  </si>
  <si>
    <t>+216-71-795889</t>
  </si>
  <si>
    <t>radhouene.fakhfakh@rns.tn</t>
  </si>
  <si>
    <t>INSP</t>
  </si>
  <si>
    <t>Instit National de la Santé Publique</t>
  </si>
  <si>
    <t>Prof Noureddine Achour (Directeur de l'INSP)</t>
  </si>
  <si>
    <t>noureddine.anchour@rns.tn</t>
  </si>
  <si>
    <t>Recherche et formation en santé publique; Conception de stratégies nationales de lutte contre les problèmes de santé</t>
  </si>
  <si>
    <t>0</t>
  </si>
  <si>
    <t>Etudiants dans le cadre de la coopération technique avec des pays africains</t>
  </si>
  <si>
    <t>A travers l'Agence Tunisienne de Coopération Technique</t>
  </si>
  <si>
    <t>none</t>
  </si>
  <si>
    <t>Prof Carel IJsselmuiden</t>
  </si>
  <si>
    <t>To promote health through education, research, service development, consultancy and advocacy in the field of health systems and public health.  In the promotion of health, the values of equity, excellence and relevance guide us.  While its immediate surroundings are important for action, an international focus will be maintained.</t>
  </si>
  <si>
    <t>Y: Each module is evaluated in terms of content, logistics, lecturers etc</t>
  </si>
  <si>
    <t>10</t>
  </si>
  <si>
    <t>3</t>
  </si>
  <si>
    <t>H. Wolmarans</t>
  </si>
  <si>
    <t>Makere University - Nigeria; University of Harare - Zimbabwe</t>
  </si>
  <si>
    <t>University of N Carolina; John Hopkins</t>
  </si>
  <si>
    <t>1. Staffing.  2.  Infrastructure - lecture rooms.  3. Technology - data projectors, etc</t>
  </si>
  <si>
    <t>C.C.</t>
  </si>
  <si>
    <t>Jinabhai</t>
  </si>
  <si>
    <t>Durban</t>
  </si>
  <si>
    <t>KwaZulu-Natal</t>
  </si>
  <si>
    <t>4013</t>
  </si>
  <si>
    <t>+27-31-2604383</t>
  </si>
  <si>
    <t>+27-31-2604386</t>
  </si>
  <si>
    <t>+27-31-2604211</t>
  </si>
  <si>
    <t>jinabhai@nu.ac.za</t>
  </si>
  <si>
    <t>K.</t>
  </si>
  <si>
    <t>Kala</t>
  </si>
  <si>
    <t>Naidoo</t>
  </si>
  <si>
    <t>Deputy Head of Department</t>
  </si>
  <si>
    <t>7</t>
  </si>
  <si>
    <t>1</t>
  </si>
  <si>
    <t>2</t>
  </si>
  <si>
    <t>Shendi University</t>
  </si>
  <si>
    <t>University of Kordofan</t>
  </si>
  <si>
    <t>Cote D'vour</t>
  </si>
  <si>
    <t>Zufan Lakew</t>
  </si>
  <si>
    <t>Rodney</t>
  </si>
  <si>
    <t>Ehrlich</t>
  </si>
  <si>
    <t>Director, School of Public Health and Family Medicine</t>
  </si>
  <si>
    <t>School of Public Health and Family Medicine, Faculty of Health Sciences, Anzio Road, Observatory</t>
  </si>
  <si>
    <t>7925</t>
  </si>
  <si>
    <t>+27-21-4066300</t>
  </si>
  <si>
    <t>+27-21-4066306</t>
  </si>
  <si>
    <t>+27-21-4066163</t>
  </si>
  <si>
    <t>npanday@cormack.uct.ac.za</t>
  </si>
  <si>
    <t>ehrlich@cormack.uct.ac.za</t>
  </si>
  <si>
    <t>Derek</t>
  </si>
  <si>
    <t>Hellenberg</t>
  </si>
  <si>
    <t>Head: Family Medicine</t>
  </si>
  <si>
    <t>+27-21-4066510</t>
  </si>
  <si>
    <t>dhellenb@cormack.uct.ac.za</t>
  </si>
  <si>
    <t>UCT</t>
  </si>
  <si>
    <t>1918</t>
  </si>
  <si>
    <t>www.uct.ac.za</t>
  </si>
  <si>
    <t>School of Public Health and Family Medicine</t>
  </si>
  <si>
    <t>VISION: The school of family and public health will, through excellence in education and training, research and service strive to achieve optimum human and social development.  MISSION: The school focuses on the indidvidual, family, community nd global levels to improve all dimensions of welbeieng-physical, psycho-social and behaviuoral, spiritual and emotional- through comprehensive health, educational  and social interventions.</t>
  </si>
  <si>
    <t>500</t>
  </si>
  <si>
    <t>Y: Quality Promotion Unit (FULL TIME UNIT)</t>
  </si>
  <si>
    <t>+27-959-2872'</t>
  </si>
  <si>
    <t>http://www.soph.uwc.ac.za</t>
  </si>
  <si>
    <t>+27219592132</t>
  </si>
  <si>
    <t>Head of department</t>
  </si>
  <si>
    <t>UFS</t>
  </si>
  <si>
    <t>www.uovs.ac.za</t>
  </si>
  <si>
    <t>Faculty of Health Science, school of Medicine, Department of community Health</t>
  </si>
  <si>
    <t>1972</t>
  </si>
  <si>
    <t>on website</t>
  </si>
  <si>
    <t>Y: Questionnaires</t>
  </si>
  <si>
    <t>Debashsis</t>
  </si>
  <si>
    <t>Basu</t>
  </si>
  <si>
    <t>Johannseburg</t>
  </si>
  <si>
    <t>+27-11-7172616</t>
  </si>
  <si>
    <t>basud@medicine.wits.ac.za</t>
  </si>
  <si>
    <t>Head of department of community health</t>
  </si>
  <si>
    <t>shan.naidoo@wits.ac.za</t>
  </si>
  <si>
    <t>1992</t>
  </si>
  <si>
    <t>www.wits.ac.za</t>
  </si>
  <si>
    <t>Wits School of Public Health</t>
  </si>
  <si>
    <t>1919</t>
  </si>
  <si>
    <t>Most of the graduates immediately get employed in the non-governmental health organisations</t>
  </si>
  <si>
    <t>don't know</t>
  </si>
  <si>
    <t>Institute of Public Health, Makarere University; Institute of Public Health, Muhimbili, Dar es Salaam; Jimma University, Ethiopia</t>
  </si>
  <si>
    <t>Indiana University, USA; Beer Sheba Ben Gurion University, Israel; Maastricht University, Netherlands; Linkoping University, Sweden</t>
  </si>
  <si>
    <t>1. Staff development; 2. Learning resources and facilities;  3.  Sponsorship of graduate students</t>
  </si>
  <si>
    <t>1. Manpower recruitment, training, certification.  2.  I.E.C. Demonstration laboratory for teaching and research.  3. Funding for operational &amp; research work.</t>
  </si>
  <si>
    <t>N=18 (78%)</t>
  </si>
  <si>
    <t>Y = 5 (22%)</t>
  </si>
  <si>
    <t>N=21 (70%)</t>
  </si>
  <si>
    <t>N=12 (32%)</t>
  </si>
  <si>
    <t>Y=25 (68%)</t>
  </si>
  <si>
    <t>Y=9 (30%)</t>
  </si>
  <si>
    <t>Y=30 (79%)</t>
  </si>
  <si>
    <t>N=8 (21%)</t>
  </si>
  <si>
    <t>Y=19 (54%)</t>
  </si>
  <si>
    <t>N=16 (46%)</t>
  </si>
  <si>
    <t>Y=33 (87%)</t>
  </si>
  <si>
    <t>N=5 (13%)</t>
  </si>
  <si>
    <t>Y=19 (50%)</t>
  </si>
  <si>
    <t>N=19 (50%)</t>
  </si>
  <si>
    <t>Y=29 (76%)</t>
  </si>
  <si>
    <t>N=9 (24%)</t>
  </si>
  <si>
    <t>Y=9 (24%)</t>
  </si>
  <si>
    <t>N=28 (76%)</t>
  </si>
  <si>
    <t>Y=13 (38%)</t>
  </si>
  <si>
    <t>N=21 (62%)</t>
  </si>
  <si>
    <t>Y=5 (23%)</t>
  </si>
  <si>
    <t>If YES, are students taking internet based courses?</t>
  </si>
  <si>
    <t>Intranet infrastructure allows students to ae courses via CDrom / web</t>
  </si>
  <si>
    <t>Y=22 (65%)</t>
  </si>
  <si>
    <t>N=12 (35%)</t>
  </si>
  <si>
    <t>Y=15 (52%)</t>
  </si>
  <si>
    <t>% of graduates still in PH?</t>
  </si>
  <si>
    <t>% grads working outside the country</t>
  </si>
  <si>
    <t>No grads who have permanent positions in MoH</t>
  </si>
  <si>
    <t>Y=27 (100%)</t>
  </si>
  <si>
    <t>Yrs in existence</t>
  </si>
  <si>
    <t>IT</t>
  </si>
  <si>
    <t>Associate professor</t>
  </si>
  <si>
    <t>+237-9652808</t>
  </si>
  <si>
    <t>2226910</t>
  </si>
  <si>
    <t>melijean2004@yahoo.com</t>
  </si>
  <si>
    <t>Foundation for health Research and development .p.o.Box 8004,Yaoumde</t>
  </si>
  <si>
    <t>Doctor</t>
  </si>
  <si>
    <t>MJ</t>
  </si>
  <si>
    <t>2311224</t>
  </si>
  <si>
    <t>2315181</t>
  </si>
  <si>
    <t>melijean2004@yahoo.fr</t>
  </si>
  <si>
    <t>tetanyeekoe@yahoo.fr</t>
  </si>
  <si>
    <t>email address 2 is for the Dean of the faculty</t>
  </si>
  <si>
    <t>FMBS</t>
  </si>
  <si>
    <t>Prof Tetanye Ekoe</t>
  </si>
  <si>
    <t>tetanueekoe@yahoo.com</t>
  </si>
  <si>
    <t>he department also serves as apole of training in public health training for some countries of the central region</t>
  </si>
  <si>
    <t>&lt;1.0</t>
  </si>
  <si>
    <t>Yakub</t>
  </si>
  <si>
    <t>Mulla</t>
  </si>
  <si>
    <t>School of Medicine, University of Zambia p.o Box 501101,Lusaka Zambia</t>
  </si>
  <si>
    <t>central</t>
  </si>
  <si>
    <t>097395804</t>
  </si>
  <si>
    <t>yfmulla@yahoo.com</t>
  </si>
  <si>
    <t>B</t>
  </si>
  <si>
    <t>Gavin</t>
  </si>
  <si>
    <t>Silwamba</t>
  </si>
  <si>
    <t>Head of department of Community Medicine</t>
  </si>
  <si>
    <t>252641</t>
  </si>
  <si>
    <t>256181</t>
  </si>
  <si>
    <t>The department uses problem solving approaches for the MPH and the fellowship training and community based educational approach for both the community health officers' training and undergraduate training. Also the department offers consultnancy services on research methods and statistical analysis to other members for the institution.</t>
  </si>
  <si>
    <t>Head of Community Health</t>
  </si>
  <si>
    <t>akinosibogun@yahoo.co.uk</t>
  </si>
  <si>
    <t>Onajole</t>
  </si>
  <si>
    <t>Senior Lecturer / PG Co-ordinator</t>
  </si>
  <si>
    <t>UNILAG</t>
  </si>
  <si>
    <t>1962</t>
  </si>
  <si>
    <t>www.unilag.edu</t>
  </si>
  <si>
    <t>Prof. Akin Osibogun</t>
  </si>
  <si>
    <t>akinosobogun@yahoo.co.uk.</t>
  </si>
  <si>
    <t>Y. External examiners moderate the examinations</t>
  </si>
  <si>
    <t>Head of the Discipline of community health, Principle specialist</t>
  </si>
  <si>
    <t>US</t>
  </si>
  <si>
    <t>1950's</t>
  </si>
  <si>
    <t>University of Kwa-Zulu Natal</t>
  </si>
  <si>
    <t>Champaklala</t>
  </si>
  <si>
    <t>Chhanganlal</t>
  </si>
  <si>
    <t>Head of School of Family and Public Health</t>
  </si>
  <si>
    <t>moodleym34@ukzn.ac.za</t>
  </si>
  <si>
    <t>www.ukzn.ac.za</t>
  </si>
  <si>
    <t>naidooka@ukzn.ac.za</t>
  </si>
  <si>
    <t>pillaym@ukzn.ac.za</t>
  </si>
  <si>
    <t>UKZN</t>
  </si>
  <si>
    <t>Depatment of Public Health Medicine</t>
  </si>
  <si>
    <t>+27-12-2604383</t>
  </si>
  <si>
    <t>+27-12-2604463</t>
  </si>
  <si>
    <t>+27-12-2604211</t>
  </si>
  <si>
    <t>www.uknz.ac.za</t>
  </si>
  <si>
    <t>Prof Willem Sturm(Dean)</t>
  </si>
  <si>
    <t>sturm@ukzn.ac.za</t>
  </si>
  <si>
    <t>hhausler@uwc.ac.za"</t>
  </si>
  <si>
    <t xml:space="preserve">Prof. </t>
  </si>
  <si>
    <t xml:space="preserve">Director </t>
  </si>
  <si>
    <t>Diploma not specified</t>
  </si>
  <si>
    <t>Does the dept/ unit/school have an annual report?</t>
  </si>
  <si>
    <t>Member of subnational health related committee</t>
  </si>
  <si>
    <t>Member of national health related committee</t>
  </si>
  <si>
    <t>Member of African health related committee</t>
  </si>
  <si>
    <t>Member of outside African health related comm</t>
  </si>
  <si>
    <t>Entered as generic doctoral</t>
  </si>
  <si>
    <t>See attached file</t>
  </si>
  <si>
    <t>Other</t>
  </si>
  <si>
    <t>1. School of Public Health in Rwanda.  2.  Regional Institute of Public Health Benin</t>
  </si>
  <si>
    <t>1. Tulane SPH and Tropical Medicine of New Orleands USA.  2.  School of Public Health of Nancy France.  3. Royal Institute of Amsterdam Netherland</t>
  </si>
  <si>
    <t>1. Increase the capacity of space for studies for students.  2.  Permit full access to internet for students.  3.  Increase the number of grant for post graduated students</t>
  </si>
  <si>
    <t>A different version of the questionnaire was used</t>
  </si>
  <si>
    <t>BSC</t>
  </si>
  <si>
    <t>Benjamin</t>
  </si>
  <si>
    <t>Sunday Chudi</t>
  </si>
  <si>
    <t>Uzochukwu</t>
  </si>
  <si>
    <t>Enugu</t>
  </si>
  <si>
    <t>Enugu State</t>
  </si>
  <si>
    <t>bscuzochukwu@yahoo.com</t>
  </si>
  <si>
    <t>+216-74246662</t>
  </si>
  <si>
    <t>+216-74-246217</t>
  </si>
  <si>
    <t>Prof Hammami Adnène</t>
  </si>
  <si>
    <t>MD</t>
  </si>
  <si>
    <t>Faculté de médecine "Ibn El Jazzar" de Sousse</t>
  </si>
  <si>
    <t>Chef de Département</t>
  </si>
  <si>
    <t>AM</t>
  </si>
  <si>
    <t>Ali</t>
  </si>
  <si>
    <t>Mtiraoui</t>
  </si>
  <si>
    <t>Directeur de Département de santé communautaire</t>
  </si>
  <si>
    <t>Faculté de médecine de Sousse, Département de médecine communautaire, Avenue Mohamed Karoui, B.P. 126</t>
  </si>
  <si>
    <t>4002</t>
  </si>
  <si>
    <t>+216-73-222600</t>
  </si>
  <si>
    <t>+216-73-270314</t>
  </si>
  <si>
    <t>ali.mtiraoui@fmso.rnu.tn</t>
  </si>
  <si>
    <t>amtiraoui@yahoo.fr</t>
  </si>
  <si>
    <t>Portable: +216-98-228711</t>
  </si>
  <si>
    <t>Responsible DESS</t>
  </si>
  <si>
    <t>AH</t>
  </si>
  <si>
    <t>Abdelkarim</t>
  </si>
  <si>
    <t>Haj Fredj</t>
  </si>
  <si>
    <t>Statisticien</t>
  </si>
  <si>
    <t>FmSo</t>
  </si>
  <si>
    <t>Département de Médecine Communautaire</t>
  </si>
  <si>
    <t>Non-degree programmes SHORT COURSES</t>
  </si>
  <si>
    <t>Non-degree programmes CONTINUING EDUCATION</t>
  </si>
  <si>
    <t>Dr Ali Mtiraouri, Laboratoire d'Informatique Médicale, faculté de médecine de Sousse</t>
  </si>
  <si>
    <t>Faculté de médecine de Casablanca, Maroc</t>
  </si>
  <si>
    <t xml:space="preserve">Mission: To be the foremost training institution producing leaders in Public Health for the country through the use of innovative methods and technology driven by a highly motivated staff. </t>
  </si>
  <si>
    <t>S.E</t>
  </si>
  <si>
    <t>N.A.C</t>
  </si>
  <si>
    <t>1. Training inside and outside and both students and staff. 2. Having access to internet and information tech. 3. using more advanced teaching and learning methods.</t>
  </si>
  <si>
    <t>Y we will be very grateful if we have a chance</t>
  </si>
  <si>
    <t>1. Establishment of the faculty of public health (now in progress) 2. In-service training of public Health inspectors offices. 3. Revisisng the *** of the public about the importance of public health in preventing the occurrence of diseases</t>
  </si>
  <si>
    <t>Aregional network is suggested by ** the collaboration of who and other governmental. This can be daone by connection with other universities Ministries of health.</t>
  </si>
  <si>
    <t>several</t>
  </si>
  <si>
    <t>140</t>
  </si>
  <si>
    <t>2000</t>
  </si>
  <si>
    <t>Major focus on managing the health system, disease surveillance and health promotion</t>
  </si>
  <si>
    <t>400000</t>
  </si>
  <si>
    <t>700000</t>
  </si>
  <si>
    <t>Moi University - Makerere University- Nairobi University -Witwatersrand University</t>
  </si>
  <si>
    <t>1. Heidelberg Univ,  2. University of Texas. 3. Havard University. 4. University of California. 5. Johns Hopkins University. 6. Tulaine University. 7. George Washington University. 8. University of Bergen. 9. University of Oslo. 10. Karolinska Institute, UMEA University</t>
  </si>
  <si>
    <t>1. Improve leadership training at all levels. 2. Develop health human resource mix for basic health deliverly. 3. Diversify sources of resources for health training, research and health deliverly</t>
  </si>
  <si>
    <t>there is need to improve net working of schools of public health with a focus on how training can be more effective. A mechanism should be developed for sharing the fe experts we have in public health training and also dissemination of research results to an audience mix which contribute to the problem, its solution or both</t>
  </si>
  <si>
    <t>Y we already have an initiative attemting to do this</t>
  </si>
  <si>
    <t>Moffett</t>
  </si>
  <si>
    <t>.</t>
  </si>
  <si>
    <t>Mr Sichulima Medical School Library</t>
  </si>
  <si>
    <t>Sole National Training Institution on which the whole country depends graduates, though few so far are acclaimed to be doing a commendable job. No wandermore and more applications received each year.</t>
  </si>
  <si>
    <t>Senior Specialist / Senior Lecturer</t>
  </si>
  <si>
    <t>Early 1900's</t>
  </si>
  <si>
    <t>1. Increase no. of faculty.  2.  Staff development of staff and students.  3.  Infrastructure dev - office, classroom, etc.</t>
  </si>
  <si>
    <t>Upgrading the research capacity of current staff to attract research grants through which training of junior faculty and research assistants can take place.</t>
  </si>
  <si>
    <t>MB. ChB, etc</t>
  </si>
  <si>
    <t>Note: There are other facilities which are more applicable &amp; appropriate for effective communication here in Nigeria which are omitted in the above list.  E.g. Bull horn, flannel graphs, battery-powered audio-visuals</t>
  </si>
  <si>
    <t>University of Calabar (no questionnaire returned)</t>
  </si>
  <si>
    <t>University of Benin (no questionnaire returned)</t>
  </si>
  <si>
    <t xml:space="preserve">University of Lagos </t>
  </si>
  <si>
    <t>University of Jos (no questionnaire returned)</t>
  </si>
  <si>
    <t>Ahmadou Bello University (no questionnaire returned)</t>
  </si>
  <si>
    <t>Associate staff as well as full and part time staff were included.</t>
  </si>
  <si>
    <t>Impossible to access the data on sources of income in this breakdown</t>
  </si>
  <si>
    <t>Leeds Metropolitan University</t>
  </si>
  <si>
    <t>1. Linkages with other African Public Health Institutions, exchange programs and travel fellowships.  2.  Upgrading and provision of support facilities (internet connectivity, journals, lab computers).  3.  Visiting fellows from other African Public Health Institutions on short term basis.</t>
  </si>
  <si>
    <t>1. Linkages with other African public health institutions and exchange programs and travel fellowships allow for cross fertilisation of experiences.  2.  Internet connectivity and availability of computers will improve access to current trends in public health as well as updating the library.  3.  Visiting fellows from other African public health institutions on short term basis will revigourate the training program in the Department and school.</t>
  </si>
  <si>
    <t>University of Ibadan: Dept of Human Nutrition</t>
  </si>
  <si>
    <t>Oluremi</t>
  </si>
  <si>
    <t>Olufunke</t>
  </si>
  <si>
    <t>Keshinro</t>
  </si>
  <si>
    <t>Department of Human Nutrition, Faculty of Public Health, College of Medicine, University of Ibadan</t>
  </si>
  <si>
    <t>Vice Dean and Head of Family Medicine Department</t>
  </si>
  <si>
    <t>dragol-elshohada</t>
  </si>
  <si>
    <t>Mahmoud</t>
  </si>
  <si>
    <t>Elkot</t>
  </si>
  <si>
    <t>assitent lectures of faculty of medicine</t>
  </si>
  <si>
    <t>002482736494</t>
  </si>
  <si>
    <t>mohamed_elkott@yahoo.com</t>
  </si>
  <si>
    <t xml:space="preserve">faculty of medicine </t>
  </si>
  <si>
    <t>www.mnfmed.org</t>
  </si>
  <si>
    <t>Family medicne is a clinical department that provides education resarch, treating, community programmes that helps in providing 5 star actors and also to specify the needs and demands of work for local community, national and international. The department also shares in capacity building of any health care physician all over Egypt</t>
  </si>
  <si>
    <t>Post Grad. Diplo.</t>
  </si>
  <si>
    <t>Yes, accredit by the quality committee of MOHP</t>
  </si>
  <si>
    <t>Mutuku</t>
  </si>
  <si>
    <t>Mwanthi</t>
  </si>
  <si>
    <t>Chairman, Department of community health</t>
  </si>
  <si>
    <t>P.O. Box 19767-00202, Nairobi</t>
  </si>
  <si>
    <t>00202</t>
  </si>
  <si>
    <t>0722-714268</t>
  </si>
  <si>
    <t>mmwanthi@uonbi.ac.ke</t>
  </si>
  <si>
    <t>Elisha</t>
  </si>
  <si>
    <t>Muchunga</t>
  </si>
  <si>
    <t>Academic Staff</t>
  </si>
  <si>
    <t>+254-2724639</t>
  </si>
  <si>
    <t>o722-398300</t>
  </si>
  <si>
    <t>emuchunga@uonbi.ac.ke</t>
  </si>
  <si>
    <t>1958</t>
  </si>
  <si>
    <t xml:space="preserve">Department of Community Health, </t>
  </si>
  <si>
    <t>+254-27242639</t>
  </si>
  <si>
    <t>1967</t>
  </si>
  <si>
    <t>Prof. Zipporah W.W. Nguni (Mrs)</t>
  </si>
  <si>
    <t>+254- 2725102</t>
  </si>
  <si>
    <t>deanmedic@uonbi.ac.ke</t>
  </si>
  <si>
    <t>class department commited to the promotion of academic excellence in teaching, research as and provision of services to the local, national and regional communities.</t>
  </si>
  <si>
    <t>1500</t>
  </si>
  <si>
    <t>20000</t>
  </si>
  <si>
    <t>10000</t>
  </si>
  <si>
    <t>36</t>
  </si>
  <si>
    <t>1. Continous tests and final examinations. Final exams moderated by internal and external examiners</t>
  </si>
  <si>
    <t>o</t>
  </si>
  <si>
    <t>Head of division of community health</t>
  </si>
  <si>
    <t>Y: Student assessment of each module. External examiner Tri-annual Review.</t>
  </si>
  <si>
    <t>400001</t>
  </si>
  <si>
    <t>+234-259609</t>
  </si>
  <si>
    <t>+234-301245</t>
  </si>
  <si>
    <t>+234-259569</t>
  </si>
  <si>
    <t>bscuzochukwu@gmail.com</t>
  </si>
  <si>
    <t>PN</t>
  </si>
  <si>
    <t>Nonye</t>
  </si>
  <si>
    <t>Aniebue</t>
  </si>
  <si>
    <t>Head of department of community medicine</t>
  </si>
  <si>
    <t>+234-08033483983</t>
  </si>
  <si>
    <t>naniebue@yahoo.com</t>
  </si>
  <si>
    <t>UNEC</t>
  </si>
  <si>
    <t>+234-42-252022</t>
  </si>
  <si>
    <t>Dr (Mrs) N. Nonye Aniebue</t>
  </si>
  <si>
    <t>35</t>
  </si>
  <si>
    <t>Y. We invite external examiners from reputable first generation universities in Nigeria to asses their dissertation projects, intermittent seminars.</t>
  </si>
  <si>
    <t>68</t>
  </si>
  <si>
    <t>Incentives to attract and retain teaching staff; Provision of conducive, adequate learning resources; Research funding; Collaborative, inter-institutional linkages in the areas of staff exchange, training materials, curricular development within African publi health training institutions</t>
  </si>
  <si>
    <t>University of Zimbabwe</t>
  </si>
  <si>
    <t>O.</t>
  </si>
  <si>
    <t xml:space="preserve">1. There is crucial need for exchange programmes: locally, regionally and internationally.  This must include students and faculty.  2. The procedure for post-training Certification of Health Education Specialisation (HES) should be established at various levels; particularly, regional and national on the African continent.  </t>
  </si>
  <si>
    <t>There is stringent criteria academic and others used to select candidates.  We have an external examination system in place where candidates are examined by a panel in an oral examination.</t>
  </si>
  <si>
    <t>kbessaoud@isuisse.com</t>
  </si>
  <si>
    <t>http:///www.irsbenin.edu</t>
  </si>
  <si>
    <t>Idnum</t>
  </si>
  <si>
    <t>None at the moment, but plans to start these in future</t>
  </si>
  <si>
    <t>Links with the Ministry of Health; Institutional commitment to community service, training and research in public health</t>
  </si>
  <si>
    <t>Head, Computer Resource Centre</t>
  </si>
  <si>
    <t>5. '0' in sufficient field recorded as 'N' (Cameroon, University of Yaounde 1)</t>
  </si>
  <si>
    <t>6. '1 old' in no. of OHPs is recorded as 1 (Cameroon, University of Yaounde 1)</t>
  </si>
  <si>
    <t>7. '--' in no. of pre-graduate students is recorded as zero (Egypt, Assuit University)</t>
  </si>
  <si>
    <t>8. '--' in proportion of students hold a full scholarship is recorded as zero (Egypt, Assuit University)</t>
  </si>
  <si>
    <t>9. 'N/A' is recorded as blank in proportion of overall budget (Egypt, Menoufiya University)</t>
  </si>
  <si>
    <t>Medical University of South Africa (MEDUNSA) (No questionnaire returned)</t>
  </si>
  <si>
    <t>University of Jimma (no questionnaire returned)</t>
  </si>
  <si>
    <t>University of Gonder (no questionnaire returned)</t>
  </si>
  <si>
    <t>University of Lubumbashi (no questionnaire returned)</t>
  </si>
  <si>
    <t>Faculté de médecine de Montréal, Canada</t>
  </si>
  <si>
    <t>+234-2-8102073 ext 1814</t>
  </si>
  <si>
    <t>I.O.</t>
  </si>
  <si>
    <t>Isaac</t>
  </si>
  <si>
    <t>Olaoluwa</t>
  </si>
  <si>
    <t>Akinyele</t>
  </si>
  <si>
    <t>Professor</t>
  </si>
  <si>
    <t>Research Network</t>
  </si>
  <si>
    <t>humanutrition@yahoo.com</t>
  </si>
  <si>
    <t>+27-21-9592132</t>
  </si>
  <si>
    <t>+27-21-9592872</t>
  </si>
  <si>
    <t>lmartin@uwc.ac.za</t>
  </si>
  <si>
    <t>UWC</t>
  </si>
  <si>
    <t>www.uwc.ac.za</t>
  </si>
  <si>
    <t>+256-41-530022</t>
  </si>
  <si>
    <t>Department of Community Health, University of the Free State, PO Box 339 (G52)</t>
  </si>
  <si>
    <t>Bloemfontein</t>
  </si>
  <si>
    <t>Free State</t>
  </si>
  <si>
    <t>9300</t>
  </si>
  <si>
    <t>+27-51-4053136</t>
  </si>
  <si>
    <t>1. Hepatitus virus epidemiology.  2.  Schistosomiasis epidemiology.  3.  Filariasis researches.</t>
  </si>
  <si>
    <t>Highly equiped public health laboratory with molecular epidemiology; high preserve liquid chromotosis apparatis; water and pollutant determination equipment.</t>
  </si>
  <si>
    <t>Y and it is capable to train &amp; conduct research projects</t>
  </si>
  <si>
    <t>Bchir</t>
  </si>
  <si>
    <t>Abdelhak</t>
  </si>
  <si>
    <t>Saihi</t>
  </si>
  <si>
    <t>Directeur General</t>
  </si>
  <si>
    <t>Bordj el Bahri</t>
  </si>
  <si>
    <t>16000</t>
  </si>
  <si>
    <t>Algerie</t>
  </si>
  <si>
    <t>+213-21-861075</t>
  </si>
  <si>
    <t>+213-21-862569</t>
  </si>
  <si>
    <t>asaihi@sante.dz</t>
  </si>
  <si>
    <t>Maitrise</t>
  </si>
  <si>
    <t>H</t>
  </si>
  <si>
    <t>Hacen</t>
  </si>
  <si>
    <t>Ramdani</t>
  </si>
  <si>
    <t>Sous Directeur</t>
  </si>
  <si>
    <t>+213-21-861269</t>
  </si>
  <si>
    <t>ensp@sante.dz</t>
  </si>
  <si>
    <t>ENSP</t>
  </si>
  <si>
    <t>Inst de recherche</t>
  </si>
  <si>
    <t>Sous Direction de la pedagogie et des etudes</t>
  </si>
  <si>
    <t>Algeria</t>
  </si>
  <si>
    <t>Assurer la formation initiale et continue des professionnels de sante publique particulieremeny en gestion des services de sante</t>
  </si>
  <si>
    <t>Masters not specified</t>
  </si>
  <si>
    <t>4</t>
  </si>
  <si>
    <t>Same address</t>
  </si>
  <si>
    <t>Universite Paris IV, Universite Barcelone</t>
  </si>
  <si>
    <t>1. les capacites d’accueil.  2.  l’actualisation des connaissance des enseignants.</t>
  </si>
  <si>
    <t>Toute action rentrant dans le domaine de la gestion des services de sante</t>
  </si>
  <si>
    <t>Faculté de Médecine de Tunis</t>
  </si>
  <si>
    <t>MCA</t>
  </si>
  <si>
    <t>Mohamed</t>
  </si>
  <si>
    <t>Kouni</t>
  </si>
  <si>
    <t>Chahed</t>
  </si>
  <si>
    <t>Enseignant-Chercheur d'épidémiologie et de médecine communautaire</t>
  </si>
  <si>
    <t>9 Avenue de Docteur Zouhaier Essafi</t>
  </si>
  <si>
    <t>+265-8844248</t>
  </si>
  <si>
    <t>+265-1673622</t>
  </si>
  <si>
    <t>cam.bowie@malawi.net</t>
  </si>
  <si>
    <t>cbowie@medcol.mw</t>
  </si>
  <si>
    <t>COM</t>
  </si>
  <si>
    <t>+265-1677247</t>
  </si>
  <si>
    <t>+265-1674700</t>
  </si>
  <si>
    <t>Dr C Bandawe</t>
  </si>
  <si>
    <t>chiwoza@malawi.net</t>
  </si>
  <si>
    <t>+265-8841093</t>
  </si>
  <si>
    <t>Specialist training in PH Medicine</t>
  </si>
  <si>
    <t>Occupational Health</t>
  </si>
  <si>
    <t>20 students every 2 years</t>
  </si>
  <si>
    <t>Questionnaire was not filled: a brief email was sent</t>
  </si>
  <si>
    <t>Y: My department is willing to join a network of public health training because health problems have no boundaries</t>
  </si>
  <si>
    <t>Bowie</t>
  </si>
  <si>
    <t>+27-959-2132'</t>
  </si>
  <si>
    <t>Number of Institution/schools/departments that respondend(n)</t>
  </si>
  <si>
    <t>2005 Number of Conferences*</t>
  </si>
  <si>
    <t>Male*</t>
  </si>
  <si>
    <t>Female*</t>
  </si>
  <si>
    <t>NMT</t>
  </si>
  <si>
    <t>Mbona</t>
  </si>
  <si>
    <t>Tumwesigye</t>
  </si>
  <si>
    <t>P.O.Box 7072 Kampala</t>
  </si>
  <si>
    <t>+256-41-4543872</t>
  </si>
  <si>
    <t>Mobile: 00256-782-447771</t>
  </si>
  <si>
    <t>FWM</t>
  </si>
  <si>
    <t>Professor, Former Director</t>
  </si>
  <si>
    <t>Mbl: 00256772732206</t>
  </si>
  <si>
    <t>Vision:To be a centre of academic excellence in providing leadership in public health</t>
  </si>
  <si>
    <t>76</t>
  </si>
  <si>
    <t>146</t>
  </si>
  <si>
    <t>Information not available</t>
  </si>
  <si>
    <t>Mr Nazarius Mbona Tumwesigye (statistician &amp; lecturer for the institutute)</t>
  </si>
  <si>
    <t>Full details2 BR &amp; BS</t>
  </si>
  <si>
    <t>N 6</t>
  </si>
  <si>
    <t>sandersdav@yahoo.com.au</t>
  </si>
  <si>
    <t>Prof. UME Chikte</t>
  </si>
  <si>
    <t>+27-21-9389395</t>
  </si>
  <si>
    <t>umec@sun.ac.za</t>
  </si>
  <si>
    <t>Benbrahim</t>
  </si>
  <si>
    <t>Yes, because this will enhance the capacity building in all areas, and the networking will open up opportunities for the faculty and the students to enhance their knowledge</t>
  </si>
  <si>
    <t>Obafemi Awolowo University, Ile-Ife</t>
  </si>
  <si>
    <t>A.A.</t>
  </si>
  <si>
    <t>Adedeji</t>
  </si>
  <si>
    <t>Ayodeji</t>
  </si>
  <si>
    <t>Onayade</t>
  </si>
  <si>
    <t>Department of Community Health, Obafemi Awolowo University</t>
  </si>
  <si>
    <t>Ile-Ife</t>
  </si>
  <si>
    <t>+234-36-231651</t>
  </si>
  <si>
    <t>+234-36-231141</t>
  </si>
  <si>
    <t>aonayade@oauife.edu.ng</t>
  </si>
  <si>
    <t>aonayade@yahoo.com</t>
  </si>
  <si>
    <t>GSM: +234-803-7184015 or +234-803-7252222</t>
  </si>
  <si>
    <t>C.T</t>
  </si>
  <si>
    <t>Colette</t>
  </si>
  <si>
    <t>Titilayo</t>
  </si>
  <si>
    <t>Abiona</t>
  </si>
  <si>
    <t>titiabiona@yahoo.com</t>
  </si>
  <si>
    <t>OAU, Ile-Ife</t>
  </si>
  <si>
    <t>www.oauife.edu.ng</t>
  </si>
  <si>
    <t>Department of Community Health</t>
  </si>
  <si>
    <t>Use of external examiners in the final oral examination</t>
  </si>
  <si>
    <t>Mr F.A.F. Ayara</t>
  </si>
  <si>
    <t>Recently graduates have brought donations to the college for provision of some infrastructure</t>
  </si>
  <si>
    <t>School of Public Health, University of Western Cape, P/Bag X17</t>
  </si>
  <si>
    <t>Bellville</t>
  </si>
  <si>
    <t>7535</t>
  </si>
  <si>
    <t>Enseignement de la sante communitaire; Formation continue du personnel de sante en sante publique; Recherche en epidmiologie, sante publique; Soutien logistique et methodologique aux chercheurs en sante</t>
  </si>
  <si>
    <t>None</t>
  </si>
  <si>
    <t>1:2</t>
  </si>
  <si>
    <t>1:1</t>
  </si>
  <si>
    <t>Does Uni/ School have IT dept?</t>
  </si>
  <si>
    <t>Date since when occupied position</t>
  </si>
  <si>
    <t>BP 16390</t>
  </si>
  <si>
    <t>Dakar</t>
  </si>
  <si>
    <t>Senegal</t>
  </si>
  <si>
    <t>+221-8249878</t>
  </si>
  <si>
    <t>+221-6370253</t>
  </si>
  <si>
    <t>+221-8253648</t>
  </si>
  <si>
    <t>adia@ised.sn</t>
  </si>
  <si>
    <t>diagodia@hotmail.com</t>
  </si>
  <si>
    <t>Faculté de Médecine, Pharmacie, Odontologie, Université Cheikh Anta Diop de Dakar</t>
  </si>
  <si>
    <t>FL</t>
  </si>
  <si>
    <t>Professor of Public Health</t>
  </si>
  <si>
    <t>Department of Preventive and Social Medicine</t>
  </si>
  <si>
    <t>A full fledged faculty of Public Health where doctors and different cadres of health workers will be trained</t>
  </si>
  <si>
    <t>Continuous assessment tests at the end of each posting.</t>
  </si>
  <si>
    <t>The possible health education is in form of didactic lectures, seminars, field trips and community surveys and services.</t>
  </si>
  <si>
    <t>More of our graduate students are opting for Public Health now, from about 4 % ten years ago, to about 8% currently.</t>
  </si>
  <si>
    <t xml:space="preserve">1. Infrastructure.  2.  Human Resource Development.  3. Adequate Funding.  </t>
  </si>
  <si>
    <t>4. 4 postgraduate students in 2002 coded as 4 (Cameroon, University of Yaounde 1)</t>
  </si>
  <si>
    <t>HIV/AIDS fellowship</t>
  </si>
  <si>
    <t>1.  Writing of grants; 2. Publication capacity</t>
  </si>
  <si>
    <t>A</t>
  </si>
  <si>
    <t>DCH/FOM/AAU</t>
  </si>
  <si>
    <t xml:space="preserve">Y </t>
  </si>
  <si>
    <t>Department of Community Health, Faculty of Medicine</t>
  </si>
  <si>
    <t>Shebin ElKom</t>
  </si>
  <si>
    <t>Menoufiya</t>
  </si>
  <si>
    <t>32511</t>
  </si>
  <si>
    <t>+20-40-3325787</t>
  </si>
  <si>
    <t>+20-40-3305787</t>
  </si>
  <si>
    <t>taghreedmfarahat@yahoo.co.uk</t>
  </si>
  <si>
    <t>farahatfm@yahoo.com</t>
  </si>
  <si>
    <t>+20-48-325116</t>
  </si>
  <si>
    <t>Cell phone: +20-12-3712337</t>
  </si>
  <si>
    <t>+21-48-222731</t>
  </si>
  <si>
    <t>taghreedmfarahat@yahoo.com</t>
  </si>
  <si>
    <t>www.menoufiya.edu.og</t>
  </si>
  <si>
    <t>CIESPAC, Brazzaville (until 1997)</t>
  </si>
  <si>
    <t>Tulane University, USA, Universite Catholique de Louvain, Belgique, Universite de Liege, Belgique Universite Libre de Bruxelles, Belgique</t>
  </si>
  <si>
    <t>1. Incentives for Faculty and Staff. 2. Research funds. 3. Laboratory equipment and reagents</t>
  </si>
  <si>
    <t>Also offer BSc (Enviro HS).  Started 2001 - 3yr course</t>
  </si>
  <si>
    <t>Dip Public Health</t>
  </si>
  <si>
    <t>Last intake was in 88/9. 15-20/yr for 12 months</t>
  </si>
  <si>
    <t xml:space="preserve">Zagazig University  </t>
  </si>
  <si>
    <t xml:space="preserve">50. 10% of income in the department is from research grants and international aid.  This has been recorded as 5% from research and 5% from international aid (Tanzania, Muhimbili University). </t>
  </si>
  <si>
    <t>51. Bachelors student numbers as 'now 150/year, used to be 50/year' is recorded as 150 for 2001/2002/2003 (Tanzania, Muhimbili University)</t>
  </si>
  <si>
    <t>52. 'Some' students have their own email account is recorded as 'Yes' (Tanzania, Muhimbili University)</t>
  </si>
  <si>
    <t>The institution is willing and capable of playing a leadership role in public health education in the african region if the enabling environment is provided. A proposal to the university seante to make the department autonomous by upgrading it into a school of public health with different departments is still under consideration. if granted, we believe will ensure financial autonomy, widen the scope of her activities and position it to serve as a centre of excellence in Public Health training within the sub-region. A proposal to commence the award of a new public health degree Masters in Community Health (MCH) is alxo before the university  senate.</t>
  </si>
  <si>
    <t>Y: we are willing to join if this will enhance the quality of public health triaining and practice in the sub region. It is expected that the stronger institutions will play the important role of contributing to the development of the weaker institutions by providing expertise and access to international resources and literature among other things</t>
  </si>
  <si>
    <t>Prof AKM Osibogun, committee chairman</t>
  </si>
  <si>
    <t>The department has produced over 500MPH graduates since inception of its MPH programme some 27 years ago</t>
  </si>
  <si>
    <t>Faculty of public Health National Postgraduate Medical College of Nigeria</t>
  </si>
  <si>
    <t>1. Conference attending opportunities for staff. 2. Resaerch grants. 3. Improved funding for equipment e.g. microscopes, vehicles for field trips</t>
  </si>
  <si>
    <t>0.8</t>
  </si>
  <si>
    <t>0.10</t>
  </si>
  <si>
    <t>no change</t>
  </si>
  <si>
    <t>it will depend on what actions this will entail, but in principle, Yes</t>
  </si>
  <si>
    <t>available</t>
  </si>
  <si>
    <t>on campus</t>
  </si>
  <si>
    <t>n/a</t>
  </si>
  <si>
    <t>27</t>
  </si>
  <si>
    <t>1. Institut de Santé et développement, Bordeaux, France.  2. Institut de médicine tropical, Belgique.  3. Département de santé publique, Genéve</t>
  </si>
  <si>
    <t>1.  To reinforce the team by social competances (sociology, psychology, economist…) and un informaticien.  2. To reinforce equipments (computer, internet…)</t>
  </si>
  <si>
    <t>Human resources (epidemiologist, economists, psychologist…); Identification of place in the health system for professional of public health</t>
  </si>
  <si>
    <t>Lecturer</t>
  </si>
  <si>
    <t>Mozambique</t>
  </si>
  <si>
    <t>Rwanda</t>
  </si>
  <si>
    <t>makoutode@hotmail.com</t>
  </si>
  <si>
    <t>Tel: 341559; 344722; 011611</t>
  </si>
  <si>
    <t>K</t>
  </si>
  <si>
    <t>Khaled</t>
  </si>
  <si>
    <t>Bessoud</t>
  </si>
  <si>
    <t>Dr Abdelhak Saihi</t>
  </si>
  <si>
    <t>Would welcome development of linkage with other PH institutions in Africa as this would help research and training.</t>
  </si>
  <si>
    <t>Nchinda personally had to fill questionnaire manually in Yaounde and type it in in Geneva.</t>
  </si>
  <si>
    <t>Evening numbers for contact are: +234-8033130050, +234-8033306575</t>
  </si>
  <si>
    <t>Department of Community Medicine</t>
  </si>
  <si>
    <t>+234-42-259609</t>
  </si>
  <si>
    <t>University of Ilorin</t>
  </si>
  <si>
    <t>D.B.</t>
  </si>
  <si>
    <t>Dauda</t>
  </si>
  <si>
    <t>Bayo</t>
  </si>
  <si>
    <t>Parakoyi</t>
  </si>
  <si>
    <t>Head of Department / Consultant</t>
  </si>
  <si>
    <t>University of Ilorin, P.M.B. 1515</t>
  </si>
  <si>
    <t>Ilorin</t>
  </si>
  <si>
    <t>Kwara</t>
  </si>
  <si>
    <t>NG</t>
  </si>
  <si>
    <t>+234-31-221255</t>
  </si>
  <si>
    <t>+234-31-221554</t>
  </si>
  <si>
    <t>fachs@ilorin.skannet.com</t>
  </si>
  <si>
    <t>WHO Centre for research &amp; manpower dev, Faculty of Health Sciences, Univ of Ilorin</t>
  </si>
  <si>
    <t>O.O.</t>
  </si>
  <si>
    <t>P.O.Box 3110 Mororgoro</t>
  </si>
  <si>
    <t>Morogoro</t>
  </si>
  <si>
    <t>+255-754-691951</t>
  </si>
  <si>
    <t>University of Witwatersrand. -University of South (UNISA). - University of Cape town</t>
  </si>
  <si>
    <t>53. 'Not really' in response to whether students have full access to the internet is recorded as 'No'. (Tanzania, Muhimbili University)</t>
  </si>
  <si>
    <t>54. 'Most' graduates are still working in public health is recorded as 75% (Tanzania, Muhimbili University)</t>
  </si>
  <si>
    <t>55. '20-30' postgraduate students in the unit is recorded as 25 (Tunisia, Faculté de Médecine de Tunis)</t>
  </si>
  <si>
    <t>1. To increase financial resources.  2.  Participation in international conferences.  3.  Improvement of access to the internet and other sources of information in Public Health</t>
  </si>
  <si>
    <t>Supply with 3 updated PC units et CD ROM; Email facilities.</t>
  </si>
  <si>
    <t>Menoufiya University</t>
  </si>
  <si>
    <t>Taghreed</t>
  </si>
  <si>
    <t>We do not offer non-degree programmes but do offer MPH modules as stand alone courses.  Seminar programmes are held once a week and these contribute to CPD activities on request.</t>
  </si>
  <si>
    <t>Larger space needed</t>
  </si>
  <si>
    <t>PC Lab for Post Graduates</t>
  </si>
  <si>
    <t>Mr Ken Masters kam@its.uct.ac.za</t>
  </si>
  <si>
    <t>Y (Mmed/College of PH Medicine only)</t>
  </si>
  <si>
    <t>University of the Witwatersrand</t>
  </si>
  <si>
    <t>Shan</t>
  </si>
  <si>
    <t>Senior specialist</t>
  </si>
  <si>
    <t>School of Public Health, Wits Medical School, 7 York Road</t>
  </si>
  <si>
    <t>2193</t>
  </si>
  <si>
    <t>+27-11-7172614</t>
  </si>
  <si>
    <t>+27-11-7172543</t>
  </si>
  <si>
    <t>+27-11-7172084</t>
  </si>
  <si>
    <t>Cell: +27-82-4437037</t>
  </si>
  <si>
    <t>sphhod@sph.wits.ac.za</t>
  </si>
  <si>
    <t>WITS</t>
  </si>
  <si>
    <t>Johannesburg</t>
  </si>
  <si>
    <t>600</t>
  </si>
  <si>
    <t>8</t>
  </si>
  <si>
    <t>25</t>
  </si>
  <si>
    <t>17</t>
  </si>
  <si>
    <t>20</t>
  </si>
  <si>
    <t>16</t>
  </si>
  <si>
    <t>5</t>
  </si>
  <si>
    <t>26</t>
  </si>
  <si>
    <t>9</t>
  </si>
  <si>
    <t>19</t>
  </si>
  <si>
    <t>24</t>
  </si>
  <si>
    <t>18</t>
  </si>
  <si>
    <t>37</t>
  </si>
  <si>
    <t>13</t>
  </si>
  <si>
    <t>120</t>
  </si>
  <si>
    <t>74. Books/Chapters in books as 1/15 is recorded as 16 (South Africa, University of Witwatersrand)</t>
  </si>
  <si>
    <t>Full details  EA3:EA80</t>
  </si>
  <si>
    <t>Full details  EB3:EB80</t>
  </si>
  <si>
    <t>Full details  EF3:EF80</t>
  </si>
  <si>
    <t>Full details  ED3:ED80</t>
  </si>
  <si>
    <t>Full details  EE3:EE80</t>
  </si>
  <si>
    <t>Full details  BQ3:BQ80</t>
  </si>
  <si>
    <t>Full details  BR3:BR80</t>
  </si>
  <si>
    <t>Full details  BS3:BS80</t>
  </si>
  <si>
    <t>Full details  BT3:BT80</t>
  </si>
  <si>
    <t>Full details  ET3:ET80</t>
  </si>
  <si>
    <t>Full details  EU3:EU80</t>
  </si>
  <si>
    <t>Full details  EV3:EV80</t>
  </si>
  <si>
    <t>Full details  EW3:EW80</t>
  </si>
  <si>
    <t>Full details  EX3:EX80</t>
  </si>
  <si>
    <t>Full details  EY3:EY80</t>
  </si>
  <si>
    <t>Full details  EZ3:EZ80</t>
  </si>
  <si>
    <t>Full details  FA3:FA80</t>
  </si>
  <si>
    <t>Full details  FR3:FR80</t>
  </si>
  <si>
    <t>Full details  FS3:FS80</t>
  </si>
  <si>
    <t>Full details  FT3:FT80</t>
  </si>
  <si>
    <t>Full details  FU3:FU80</t>
  </si>
  <si>
    <t>Full details  FV3:FV80</t>
  </si>
  <si>
    <t>Full details  FW3:FW80</t>
  </si>
  <si>
    <t>Full details  FX3:FX80</t>
  </si>
  <si>
    <t>Full details  FY3:FY80</t>
  </si>
  <si>
    <t>Full details  FZ3:FZ80</t>
  </si>
  <si>
    <t>Full details  GA3:GA80</t>
  </si>
  <si>
    <t>Full details  GB3:GB80</t>
  </si>
  <si>
    <t>Full details  GC3:GC80</t>
  </si>
  <si>
    <t>Full details  GD3:GD80</t>
  </si>
  <si>
    <t>Full details  GE3:GE80</t>
  </si>
  <si>
    <t>Full details  GF3:GF80</t>
  </si>
  <si>
    <t>Full details  HK3:HK80</t>
  </si>
  <si>
    <t>Full details  HL3:HL80</t>
  </si>
  <si>
    <t>Full details  HM3:HM80</t>
  </si>
  <si>
    <t>Full details  HN3:HN80</t>
  </si>
  <si>
    <t>Full details  HO3:HO80</t>
  </si>
  <si>
    <t>Full details  HP3:HP80</t>
  </si>
  <si>
    <t>Full details  HQ3:HQ80</t>
  </si>
  <si>
    <t>Full details  HR3:HR80</t>
  </si>
  <si>
    <t>Full details  HT3:HT80</t>
  </si>
  <si>
    <t>Full details  HU3:HU80</t>
  </si>
  <si>
    <t>Full details  HV3:HV80</t>
  </si>
  <si>
    <t>Full details  HY3:HY80</t>
  </si>
  <si>
    <t>Full details  HZ3:HZ80</t>
  </si>
  <si>
    <t>Full details  IA3:IA80</t>
  </si>
  <si>
    <t>Full details  IB3:IB80</t>
  </si>
  <si>
    <t>Full details  IC3:IC80</t>
  </si>
  <si>
    <t>Full details  ID3:ID80</t>
  </si>
  <si>
    <t>Full details  IE3:IE80</t>
  </si>
  <si>
    <t>Full details  BU3:BU80</t>
  </si>
  <si>
    <t>Full details  BV3:BV80</t>
  </si>
  <si>
    <t>Full details  BW3:BW80</t>
  </si>
  <si>
    <t>Full details  BX3:BX80</t>
  </si>
  <si>
    <t>Full details  BY3:BY80</t>
  </si>
  <si>
    <t>Full details  BZ3:BZ80</t>
  </si>
  <si>
    <t>Full details  CA3:CA80</t>
  </si>
  <si>
    <t>Full details  CB3:CB80</t>
  </si>
  <si>
    <t>Full details  CC3:CC80</t>
  </si>
  <si>
    <t>Full details  CD3:CD80</t>
  </si>
  <si>
    <t>Full details  CE3:CE80</t>
  </si>
  <si>
    <t>Full details2  E4:E103</t>
  </si>
  <si>
    <t>Full details2  H4:H103</t>
  </si>
  <si>
    <t>Full details2  K4:K103</t>
  </si>
  <si>
    <t>Full details2  N4:N103</t>
  </si>
  <si>
    <t>Full details2  Q4:Q103</t>
  </si>
  <si>
    <t>Full details2  T4:T103</t>
  </si>
  <si>
    <t>Full details2  W4:W103</t>
  </si>
  <si>
    <t>Full details2  Z4:Z103</t>
  </si>
  <si>
    <t>62. In the publications section, other has been entered as '5-6', but will be recorded as '6'. (Tunisia, Faculté de Médecine de Tunis)</t>
  </si>
  <si>
    <t>63. Field sites of '15 PHC and 3 hospitol' have been recorded as '18'.  (Tunisia, Faculty of Medicine of Monastir)</t>
  </si>
  <si>
    <t>64. Sufficient number of '5' computers, is assumed to be 5 extra, so total needed is recorded as '20'. (Tunisia, Universitaire de Sousse).</t>
  </si>
  <si>
    <t>65. Sufficient number of '1' overhead projectors is assumed to be 1 extra, so total needed is recorded as '2'. (Tunisia, Universitaire de Sousse).</t>
  </si>
  <si>
    <t>66. Sufficient number of '1' data projectors is assumed to be 1 extra, so total needed is recorded as '2'. (Tunisia, Universitaire de Sousse).</t>
  </si>
  <si>
    <t>67. Field sites of '3 hop + 18 CSB' have been recorded as '21'. (Tunisia, 'Ibn El Jazzar')</t>
  </si>
  <si>
    <t>68. Short course duration as '10 days' is recorded as '0.5 months' (Zambia, University of Zambia)</t>
  </si>
  <si>
    <t>69. For no. of computers in laboratory, 'each student has own laptop' has been recorded as 19 from previous page 3 (Zimbabwe, University of Zimbabwe)</t>
  </si>
  <si>
    <t>70. 'Most' graduates working in public health is recorded as 75% (Zimbabwe, University of Zimbabwe)</t>
  </si>
  <si>
    <t>12</t>
  </si>
  <si>
    <t>Professor Isabella Quakyi: Director of School of Public Health</t>
  </si>
  <si>
    <t>15</t>
  </si>
  <si>
    <t>14</t>
  </si>
  <si>
    <t>4.5</t>
  </si>
  <si>
    <t>Associate staff have been added.</t>
  </si>
  <si>
    <t>Ministry of Health provides transport at each site.  Each student has a laptop.</t>
  </si>
  <si>
    <t>University of Port Harcourt</t>
  </si>
  <si>
    <t>Margaret-Mary</t>
  </si>
  <si>
    <t>Ifeoma</t>
  </si>
  <si>
    <t>Mezie-Okoye</t>
  </si>
  <si>
    <t>MMI</t>
  </si>
  <si>
    <t>Acting Head of Department</t>
  </si>
  <si>
    <t>P.M.B 5323, Port Harcourt</t>
  </si>
  <si>
    <t>Port Harcourt</t>
  </si>
  <si>
    <t>Nigeria</t>
  </si>
  <si>
    <t>mezieokoye@yahoo.com</t>
  </si>
  <si>
    <t>P.O. Box 167, Uniport Post Office, Port Harcourt, Nigeria</t>
  </si>
  <si>
    <t>F</t>
  </si>
  <si>
    <t>Felicia</t>
  </si>
  <si>
    <t>Eke</t>
  </si>
  <si>
    <t>Dean, Faculty of Clinical Sciences</t>
  </si>
  <si>
    <t>Ag. Director</t>
  </si>
  <si>
    <t>School of Public Health, University of Ghana, P.O. Box LG 13, Legon</t>
  </si>
  <si>
    <t>Accra</t>
  </si>
  <si>
    <t>Greater Accra</t>
  </si>
  <si>
    <t>Ghana</t>
  </si>
  <si>
    <t>+233-21-500388</t>
  </si>
  <si>
    <t>+233-21-500799</t>
  </si>
  <si>
    <t>gsph@sph.ug.edu.gh</t>
  </si>
  <si>
    <t>Main University line: +233-21-502255.  Ext 3082</t>
  </si>
  <si>
    <t>Senior Lecturer</t>
  </si>
  <si>
    <t>M.</t>
  </si>
  <si>
    <t>Matilda</t>
  </si>
  <si>
    <t>Pappoe</t>
  </si>
  <si>
    <t>Same details as respondent</t>
  </si>
  <si>
    <t>SPH</t>
  </si>
  <si>
    <t>11. Conferences not attended is completed as 7,8, and 15 respectively as this could be calculated from the FTE section (Egypt, Menoufiya University)</t>
  </si>
  <si>
    <t>12.  '3/25' proportion graduates working outside the country is recorded as percentage of 12% (Egypt, Menoufiya University)</t>
  </si>
  <si>
    <t xml:space="preserve">13. 10% of income in the department is from research grants and international aid.  This has been recorded as 5% from research and 5% from international aid (Ethiopia, University of Addis Ababa). </t>
  </si>
  <si>
    <t>14. PhD's are mainly staff.  (Ethiopia, Addis Ababa University).</t>
  </si>
  <si>
    <t>15. Head of department as Prof Isabella Quakyi - information from email correspondence. (Ghana, Unversity of Ghana).</t>
  </si>
  <si>
    <t>16. 24 is made up of 9 full time and 15 part time staff (Ghana, University of Ghana)</t>
  </si>
  <si>
    <t>17. '360' in the FTE section is assumed to be hours, therefore 9 FTE's were recorded (Ghana, University of Ghana)</t>
  </si>
  <si>
    <t>18. Field was left blank, but assumed to be 'N' and recorded as such due to 0 actual and 1 should-be figures for laboratory spaces for training.  (Ghana, University of Ghana)</t>
  </si>
  <si>
    <t>19. The number of field sites are sufficient, but the quality needs to be improved.  (Ghana, University of Ghana)</t>
  </si>
  <si>
    <t>20. '&gt;2%' of graduates working outside the country has been recorded as 2% (Ghana, University of Ghana)</t>
  </si>
  <si>
    <t>21. Tuition fees and International Aid make up 100% of income; but most is from tuition.  Recorded then as 75% and 25% respectively (Kenya, AMREF)</t>
  </si>
  <si>
    <t>Yemane</t>
  </si>
  <si>
    <t>Berhane</t>
  </si>
  <si>
    <t>+251-11-5-157701</t>
  </si>
  <si>
    <t>+251-11-5-513715</t>
  </si>
  <si>
    <t>+251-11-5-517701</t>
  </si>
  <si>
    <t>+251-11-5-513099</t>
  </si>
  <si>
    <t>rhr.aau@ethionet.et</t>
  </si>
  <si>
    <t>+251-11-5-156146</t>
  </si>
  <si>
    <t>zufan_lakew@yahoo.com</t>
  </si>
  <si>
    <t>Dept is dedicated to the education of PH professionals; to the discovery, application &amp; dissemination of new knowledge; and the promotion of health and prevention of diseases in Ethiopia by assisting governmental, NGO, and international agencies in policy</t>
  </si>
  <si>
    <t>Ass. Prof</t>
  </si>
  <si>
    <t>Offer many - see handouts/pamphlets.  Between 10 &amp; 20 participants each; max 30</t>
  </si>
  <si>
    <t>Y = 11 (34%)</t>
  </si>
  <si>
    <t>N=21 (66%)</t>
  </si>
  <si>
    <t>Y = 10 (36%)</t>
  </si>
  <si>
    <t>N=18 (64%)</t>
  </si>
  <si>
    <t>The Wits School of Public Health promotes public health through relevant, appropriate and excellent teaching, research and service based on the principles of equity, the promotion of human rights and a coherent and comprehensive response to the needs  of the people of South Africa and the African continent in their various living and working conditions</t>
  </si>
  <si>
    <t>Y = 5 (17%)</t>
  </si>
  <si>
    <t>N=24 (83%)</t>
  </si>
  <si>
    <t>Y = 15 (52%)</t>
  </si>
  <si>
    <t>N=14 (48%)</t>
  </si>
  <si>
    <t>Y = 12 (44%)</t>
  </si>
  <si>
    <t>N=15 (56%)</t>
  </si>
  <si>
    <t>N=25 (83%)</t>
  </si>
  <si>
    <t>Y = 9 (33%)</t>
  </si>
  <si>
    <t>N=18 (67%)</t>
  </si>
  <si>
    <t>Y = 5 (23%)</t>
  </si>
  <si>
    <t>N=17 (77%)</t>
  </si>
  <si>
    <t>In addition to 3 suggestions, undergraduate students need to be motivated to pick up interest in public health.  Incentives in the form of scholarships given at the postgraduate.  Staff development programmes for academic staff in public health.</t>
  </si>
  <si>
    <t>Institut de Santé et Développement</t>
  </si>
  <si>
    <t>Anta</t>
  </si>
  <si>
    <t>Tal-Dia</t>
  </si>
  <si>
    <t>Research Institution</t>
  </si>
  <si>
    <t>Middle Name</t>
  </si>
  <si>
    <t>To contribute to the improvement of health nationwide in particular and worldwide in general through the pursuit of excellence in undergraduate and postgraduate education as well as research in public health.</t>
  </si>
  <si>
    <t>FWACP, FMCPH</t>
  </si>
  <si>
    <t>African Regional Health Education Centre, Department of Health Promotion and Education, Faculty of Public Health, College of Medicine, University of Ibadan</t>
  </si>
  <si>
    <t>Ibadan</t>
  </si>
  <si>
    <t>+234-2-2412392</t>
  </si>
  <si>
    <t>hpearhec@skannet.com</t>
  </si>
  <si>
    <t>J.D.</t>
  </si>
  <si>
    <t>Joshua</t>
  </si>
  <si>
    <t>Adeniyi</t>
  </si>
  <si>
    <t>Dean: Faculty of Public Health</t>
  </si>
  <si>
    <t>www.com.ui.edu.ng</t>
  </si>
  <si>
    <t>Faculty of Public Health</t>
  </si>
  <si>
    <t>Prof Joshua Adeniyi</t>
  </si>
  <si>
    <t>1. Setting criteria for admission.  2.  Staff appraisal</t>
  </si>
  <si>
    <t>Advanced Diploma in Health Educatin</t>
  </si>
  <si>
    <t>no</t>
  </si>
  <si>
    <t>Certificat de méthodologie épidémiologie et biostatistique appliquée à la santé publique et à la recherche</t>
  </si>
  <si>
    <t>Also is DESS de médecine communautaire of 2 yrs; 60-70% completion rate</t>
  </si>
  <si>
    <t>Lieu d'exercice</t>
  </si>
  <si>
    <t>à développer</t>
  </si>
  <si>
    <t>Budget limité</t>
  </si>
  <si>
    <t>ULB Bruxelles</t>
  </si>
  <si>
    <t>1. Formation non valorisée par les instances académiques.  2. Pas d'incitation à la formation de la part des structures béneficiaires.  3. Difficulté de collaboration avec les structures d'accueil pour les stages.</t>
  </si>
  <si>
    <t>1. Multidisciplinary background: doctors, nurses, pharmacists, technologists, social scientists &amp; educationists.  2.  Cross-cultural ethnicity: includes the geopolitical areas of Nigeria</t>
  </si>
  <si>
    <t>1. African program for oncho control (APOC), Bamako, Mali.  2. Global 2000 Carter Center, Jos, Nigeria.  3. WHO, Lagos</t>
  </si>
  <si>
    <t>1. Academy for Educational Dev. (AED), Washington, USA.  2.  Payson Center for Inter'nal dev. &amp; tech transfer, Tulane University, USA</t>
  </si>
  <si>
    <t>S</t>
  </si>
  <si>
    <t>There is an identified great need for thr graduation of experts in different areas of public health. Those experts to work in Federal and state ministries of health, teach in medical schools and other health  proffesionals training institutes in addition to leading health system research. i suggest the initiation of post graduate training programmes in the needy areas mentioned aboe, as that is expected to lead to the production of large numbers of graduates (20-25/batch) instead of provision of scholarships to smaller numbers of graduates. Proposed programmes could only be successful if established in closer collaboration with well established institutes ready to provide human material support to our programmes, especially during their infancy. a donor agency would then be needed to provide financial support in form of logistics to our department and support to travel and payment to foreign staff. cost of local travel within the country and accomodation of foreign expertise. moreover, during their stay in Gezira, thos e expertise can be requested to deliver educational sessions, in their areas of interest, to local staff in the department, faculties of health sciences and ministry of health. such collaboration is expected to create opportunities for collaboration in joint research activities, starting with supervision of research work of the graduates in different programmes, then organising research activities between staff members.</t>
  </si>
  <si>
    <t>Have academic board which reviews the academic progrmmes also working in pattenership with school of public health, Moi University which help in quality control. Have also external examiners who advise on the quality issues</t>
  </si>
  <si>
    <t>work at own pace(avg 6-12months)</t>
  </si>
  <si>
    <t>2. Proportion graduates and proportion foreigners were converted to percentages from fractions.  (Benin, IRSP)</t>
  </si>
  <si>
    <t>Thinking of developing short courses, from MPH modules, depending on both human and financial resources</t>
  </si>
  <si>
    <t>N</t>
  </si>
  <si>
    <t>Don’t know</t>
  </si>
  <si>
    <t>Don't know</t>
  </si>
  <si>
    <t>African Medical and Research Foundation</t>
  </si>
  <si>
    <t>Respondent information</t>
  </si>
  <si>
    <t>Ms</t>
  </si>
  <si>
    <t>AMREF, International Training Programme, P.O. Box 27691</t>
  </si>
  <si>
    <t>Nairobi</t>
  </si>
  <si>
    <t>Kenya</t>
  </si>
  <si>
    <t>00506</t>
  </si>
  <si>
    <t>amreftraining@amrefhq.org</t>
  </si>
  <si>
    <t>Alternate contact details</t>
  </si>
  <si>
    <t>Other info to contact alt</t>
  </si>
  <si>
    <t>AMREF</t>
  </si>
  <si>
    <t>NGO</t>
  </si>
  <si>
    <t>Year unit/ dept/ school/ faculty established</t>
  </si>
  <si>
    <t>www.amref.org</t>
  </si>
  <si>
    <t>Foreign, Expat staff</t>
  </si>
  <si>
    <t>Mwaka</t>
  </si>
  <si>
    <t>Jean</t>
  </si>
  <si>
    <t>Meli</t>
  </si>
  <si>
    <t>Head of Department &amp; Senior Lecturer</t>
  </si>
  <si>
    <t>+237-2310586</t>
  </si>
  <si>
    <t>Department of Public Health</t>
  </si>
  <si>
    <t>This institution though strategically placed in a country with dynamic PH activities by the MOH has inadequate capacity to fulfil its goal of training the necessary human resources to meet national needs.</t>
  </si>
  <si>
    <t>University of Geneva</t>
  </si>
  <si>
    <t>Research - National Number</t>
  </si>
  <si>
    <t>Research - National Value</t>
  </si>
  <si>
    <t>Research - International Number</t>
  </si>
  <si>
    <t>Research - International Value</t>
  </si>
  <si>
    <t>Consultancy - National Number</t>
  </si>
  <si>
    <t>Consultancy - National Value</t>
  </si>
  <si>
    <t>Consultancy -International Number</t>
  </si>
  <si>
    <t>Consultancy -International Value</t>
  </si>
  <si>
    <t>Other Number</t>
  </si>
  <si>
    <t>Other Value</t>
  </si>
  <si>
    <t>1. Improve access to internet and increase number of available computers available to students.  2.  Improve teaching infrastructure and equipment.  3. Quantitative and qualitative increase in staff.</t>
  </si>
  <si>
    <t>1. Development / promotion of health education curricula at diploma, undergraduate and graduate levels.  2.  Promotion and integration of health education practice through capacity building / empowerment among public health practitioners: doctors, nurses, pharmacists.</t>
  </si>
  <si>
    <t>(MSc is M.Comm H)</t>
  </si>
  <si>
    <t>Community Health Officer (CHO)</t>
  </si>
  <si>
    <t>Minimum entry qualifications, qualifying interviews, structured curricula and fieldwork</t>
  </si>
  <si>
    <t>Y: Training &amp; certification of medical students</t>
  </si>
  <si>
    <t>Non-degree programmes OTHER</t>
  </si>
  <si>
    <t>Residency for doctors</t>
  </si>
  <si>
    <t>The department successfully conducted operational research on Information, Education and Communication (IEC) for Diarrhoeal Diseases Control (1986-1992); by USAID Findings formed National Policy on Nutrition.</t>
  </si>
  <si>
    <t>AMAP</t>
  </si>
  <si>
    <t>Prof Teju Jolayemi, Dept. Statistics, Faculty of Science, University of Ilorin</t>
  </si>
  <si>
    <t>University of Malawi</t>
  </si>
  <si>
    <t>Department of Community Health, College of Medicine, University of Lagos, PMB 12003, Surulere, Lagos</t>
  </si>
  <si>
    <t>Lagos</t>
  </si>
  <si>
    <t>Lagos State</t>
  </si>
  <si>
    <t>Intranet sufficient for online/CD courses</t>
  </si>
  <si>
    <t>Is a system in place</t>
  </si>
  <si>
    <r>
      <t>·</t>
    </r>
    <r>
      <rPr>
        <sz val="7"/>
        <color indexed="8"/>
        <rFont val="Times New Roman"/>
        <family val="1"/>
      </rPr>
      <t xml:space="preserve">          </t>
    </r>
    <r>
      <rPr>
        <sz val="9"/>
        <color indexed="8"/>
        <rFont val="Arial"/>
        <family val="2"/>
      </rPr>
      <t>overall YES</t>
    </r>
  </si>
  <si>
    <t>System of QA</t>
  </si>
  <si>
    <r>
      <t>·</t>
    </r>
    <r>
      <rPr>
        <sz val="7"/>
        <color indexed="8"/>
        <rFont val="Times New Roman"/>
        <family val="1"/>
      </rPr>
      <t xml:space="preserve">          </t>
    </r>
    <r>
      <rPr>
        <sz val="9"/>
        <color indexed="8"/>
        <rFont val="Arial"/>
        <family val="2"/>
      </rPr>
      <t>using external evaluation</t>
    </r>
  </si>
  <si>
    <r>
      <t>·</t>
    </r>
    <r>
      <rPr>
        <sz val="7"/>
        <color indexed="8"/>
        <rFont val="Times New Roman"/>
        <family val="1"/>
      </rPr>
      <t xml:space="preserve">          </t>
    </r>
    <r>
      <rPr>
        <sz val="9"/>
        <color indexed="8"/>
        <rFont val="Arial"/>
        <family val="2"/>
      </rPr>
      <t>using internal eval only</t>
    </r>
  </si>
  <si>
    <r>
      <t>·</t>
    </r>
    <r>
      <rPr>
        <sz val="7"/>
        <color indexed="8"/>
        <rFont val="Times New Roman"/>
        <family val="1"/>
      </rPr>
      <t xml:space="preserve">          </t>
    </r>
    <r>
      <rPr>
        <sz val="9"/>
        <color indexed="8"/>
        <rFont val="Arial"/>
        <family val="2"/>
      </rPr>
      <t>no QA</t>
    </r>
  </si>
  <si>
    <t>Alumni Tracking System in place</t>
  </si>
  <si>
    <t>% graduates still working in PH</t>
  </si>
  <si>
    <t>% graduates working outside Africa</t>
  </si>
  <si>
    <t>% graduates with permanent position in Ministeries of Health</t>
  </si>
  <si>
    <t>Publications</t>
  </si>
  <si>
    <r>
      <t>·</t>
    </r>
    <r>
      <rPr>
        <sz val="7"/>
        <color indexed="8"/>
        <rFont val="Times New Roman"/>
        <family val="1"/>
      </rPr>
      <t xml:space="preserve">          </t>
    </r>
    <r>
      <rPr>
        <sz val="9"/>
        <color indexed="8"/>
        <rFont val="Arial"/>
        <family val="2"/>
      </rPr>
      <t>books / chapters</t>
    </r>
  </si>
  <si>
    <r>
      <t>·</t>
    </r>
    <r>
      <rPr>
        <sz val="7"/>
        <color indexed="8"/>
        <rFont val="Times New Roman"/>
        <family val="1"/>
      </rPr>
      <t xml:space="preserve">          </t>
    </r>
    <r>
      <rPr>
        <sz val="9"/>
        <color indexed="8"/>
        <rFont val="Arial"/>
        <family val="2"/>
      </rPr>
      <t>international journals</t>
    </r>
  </si>
  <si>
    <r>
      <t>·</t>
    </r>
    <r>
      <rPr>
        <sz val="7"/>
        <color indexed="8"/>
        <rFont val="Times New Roman"/>
        <family val="1"/>
      </rPr>
      <t xml:space="preserve">          </t>
    </r>
    <r>
      <rPr>
        <sz val="9"/>
        <color indexed="8"/>
        <rFont val="Arial"/>
        <family val="2"/>
      </rPr>
      <t>national/regional journals</t>
    </r>
  </si>
  <si>
    <r>
      <t>·</t>
    </r>
    <r>
      <rPr>
        <sz val="7"/>
        <color indexed="8"/>
        <rFont val="Times New Roman"/>
        <family val="1"/>
      </rPr>
      <t xml:space="preserve">          </t>
    </r>
    <r>
      <rPr>
        <sz val="9"/>
        <color indexed="8"/>
        <rFont val="Arial"/>
        <family val="2"/>
      </rPr>
      <t>reports</t>
    </r>
  </si>
  <si>
    <r>
      <t>·</t>
    </r>
    <r>
      <rPr>
        <sz val="7"/>
        <color indexed="8"/>
        <rFont val="Times New Roman"/>
        <family val="1"/>
      </rPr>
      <t xml:space="preserve">          </t>
    </r>
    <r>
      <rPr>
        <sz val="9"/>
        <color indexed="8"/>
        <rFont val="Arial"/>
        <family val="2"/>
      </rPr>
      <t>international</t>
    </r>
  </si>
  <si>
    <t>Consultancy / contracts</t>
  </si>
  <si>
    <t>Other grants</t>
  </si>
  <si>
    <t>Amounts: international research grants are largest; then national; then contracts - consultancies</t>
  </si>
  <si>
    <t>Available Hardcopy PH Journals: * sufficient</t>
  </si>
  <si>
    <t>Available Electronic PH Journals: * sufficient</t>
  </si>
  <si>
    <t>Computers in Computer Lab: * sufficient</t>
  </si>
  <si>
    <t>Ratio Students:Computer: * sufficient</t>
  </si>
  <si>
    <t>Overhead projectors * sufficient</t>
  </si>
  <si>
    <t>Data projectors * sufficient</t>
  </si>
  <si>
    <t>E: Quality Control</t>
  </si>
  <si>
    <t>F: Outputs</t>
  </si>
  <si>
    <t>G: Grants received</t>
  </si>
  <si>
    <t>N/A</t>
  </si>
  <si>
    <t>Only NATIONAL Conferences</t>
  </si>
  <si>
    <t>INTERNATIONAL Conferences</t>
  </si>
  <si>
    <t>Conference Attendancy [2005]</t>
  </si>
  <si>
    <t>Bachelors qualification</t>
  </si>
  <si>
    <t>Without bachelors qualification</t>
  </si>
  <si>
    <t>Doctoral Other: Name</t>
  </si>
  <si>
    <t>all</t>
  </si>
  <si>
    <t>Nchinda</t>
  </si>
  <si>
    <t>Comment on questionnaire as a whole</t>
  </si>
  <si>
    <t>Full Institution Name</t>
  </si>
  <si>
    <t>Title</t>
  </si>
  <si>
    <t>Initials</t>
  </si>
  <si>
    <t>FirstName</t>
  </si>
  <si>
    <t>Surname</t>
  </si>
  <si>
    <t>Position in institution</t>
  </si>
  <si>
    <t>Address</t>
  </si>
  <si>
    <t>City</t>
  </si>
  <si>
    <t>Country</t>
  </si>
  <si>
    <t>Tel 1</t>
  </si>
  <si>
    <t>Tel 2</t>
  </si>
  <si>
    <t>Fax 1</t>
  </si>
  <si>
    <t>Fax 2</t>
  </si>
  <si>
    <t>EmailAddress 1</t>
  </si>
  <si>
    <t>EmailAddress 2</t>
  </si>
  <si>
    <t>Other info to contact resp</t>
  </si>
  <si>
    <t>Differences in Postal Address</t>
  </si>
  <si>
    <t>Year institution established</t>
  </si>
  <si>
    <t>Website/Home page of Institution</t>
  </si>
  <si>
    <t>Name of Unit/Dept/School/Faculty for Public Health</t>
  </si>
  <si>
    <t>Postal Address</t>
  </si>
  <si>
    <t>Postal Code</t>
  </si>
  <si>
    <t>Email 1</t>
  </si>
  <si>
    <t>Email 2</t>
  </si>
  <si>
    <t>Website/Home page of dept</t>
  </si>
  <si>
    <t>Not sure of details. Most have attended international/ regional conferences</t>
  </si>
  <si>
    <t>Fatou</t>
  </si>
  <si>
    <t>Lama</t>
  </si>
  <si>
    <t>Diakhaté</t>
  </si>
  <si>
    <t>Responsible for financial and administrative affairs</t>
  </si>
  <si>
    <t>+221-6374716</t>
  </si>
  <si>
    <t>fdiakhate@ised.sn</t>
  </si>
  <si>
    <t>ISED</t>
  </si>
  <si>
    <t>www.ised.sn</t>
  </si>
  <si>
    <t>Department of Preventive Medicine and Public Health</t>
  </si>
  <si>
    <t>Faculty of Medicine, Pharmacy and Stomatology</t>
  </si>
  <si>
    <t>Province / Region</t>
  </si>
  <si>
    <t>+221-8652341</t>
  </si>
  <si>
    <t>Post-Grad. Diploma</t>
  </si>
  <si>
    <t>74</t>
  </si>
  <si>
    <t>65</t>
  </si>
  <si>
    <t>22</t>
  </si>
  <si>
    <t>49</t>
  </si>
  <si>
    <t>Bsc EHS</t>
  </si>
  <si>
    <t>Y: external examiners and external academic audit after every five years</t>
  </si>
  <si>
    <t>Radhouène</t>
  </si>
  <si>
    <t>Ihmed</t>
  </si>
  <si>
    <t>I</t>
  </si>
  <si>
    <t>Harrabi</t>
  </si>
  <si>
    <t>PR</t>
  </si>
  <si>
    <t>Simbarashe</t>
  </si>
  <si>
    <t>Rusakaniko</t>
  </si>
  <si>
    <t>Chairman and Lecturer in Biostastistics</t>
  </si>
  <si>
    <t>srusakaniko@medsch.uz.ac.zw</t>
  </si>
  <si>
    <t>mmarufu@medsch.uz.ac.zw</t>
  </si>
  <si>
    <t>Professor Simbarashe Rusakaniko -091231832/011433955                        Mrs Mildred Marufu 011801078</t>
  </si>
  <si>
    <t>Several graduates are working for WHO.  Many are current field supervisers</t>
  </si>
  <si>
    <t>humansp@unisa.ac.za</t>
  </si>
  <si>
    <t>E.</t>
  </si>
  <si>
    <t>Eugene</t>
  </si>
  <si>
    <t>Potgieter</t>
  </si>
  <si>
    <t>Acting Departmental Chairperson</t>
  </si>
  <si>
    <t>+27-12-4296545</t>
  </si>
  <si>
    <t>+27-12-429688</t>
  </si>
  <si>
    <t>potgie@unisa.ac.za</t>
  </si>
  <si>
    <t>UNISA</t>
  </si>
  <si>
    <t>1873</t>
  </si>
  <si>
    <t>Unversity</t>
  </si>
  <si>
    <t>www.Unisa.ac.za</t>
  </si>
  <si>
    <t>Department of Health Studies</t>
  </si>
  <si>
    <t>+27-12-4296303</t>
  </si>
  <si>
    <t>as with alternate contact</t>
  </si>
  <si>
    <t>Vision: To achieve an established pan-African solidarity of social responsibility of human resources for health on the caring ethic.  (Space too limited to supply mission.)</t>
  </si>
  <si>
    <t>Only partly completed questionnaire</t>
  </si>
  <si>
    <t>Residency</t>
  </si>
  <si>
    <t>73. Student study spaces: 1 is actual number, not enough but it must expand. (Zambia, University of Zambia)</t>
  </si>
  <si>
    <t>Route de Casablanca, Km 4.5 College de Sante</t>
  </si>
  <si>
    <t>+212-37-69-16-26</t>
  </si>
  <si>
    <t>+212-37-69-1626</t>
  </si>
  <si>
    <t>drgavinsilwamba@yahoo.com</t>
  </si>
  <si>
    <t>Mobile:260-97-7444280</t>
  </si>
  <si>
    <t>UNZA</t>
  </si>
  <si>
    <t>SAME</t>
  </si>
  <si>
    <t>www.unza.zm</t>
  </si>
  <si>
    <t>Through the board of graduates committee and structured departmental meetings</t>
  </si>
  <si>
    <t>Willem</t>
  </si>
  <si>
    <t>WH</t>
  </si>
  <si>
    <t>Kruger</t>
  </si>
  <si>
    <t>gngmwhk@md.uovs.ac.za</t>
  </si>
  <si>
    <t>+27-51-4445971</t>
  </si>
  <si>
    <t>1904</t>
  </si>
  <si>
    <t>25.</t>
  </si>
  <si>
    <t>Mfutso Bengo</t>
  </si>
  <si>
    <t>mfutsobengo@medcol.mw</t>
  </si>
  <si>
    <t>http://www.medcol.mw/commhealth/</t>
  </si>
  <si>
    <t>DR.</t>
  </si>
  <si>
    <t>H.P</t>
  </si>
  <si>
    <t>0024961125060</t>
  </si>
  <si>
    <t>sliekan</t>
  </si>
  <si>
    <t>0.25</t>
  </si>
  <si>
    <t>Former dean</t>
  </si>
  <si>
    <t>+255-22-754287062</t>
  </si>
  <si>
    <t>Gideon</t>
  </si>
  <si>
    <t>GK</t>
  </si>
  <si>
    <t>Kwesigabo</t>
  </si>
  <si>
    <t>Current dean</t>
  </si>
  <si>
    <t>gkwesigabo@muchs.ac.tz</t>
  </si>
  <si>
    <t>MUCHS</t>
  </si>
  <si>
    <t>2001</t>
  </si>
  <si>
    <t>www.muchs@ac.tz</t>
  </si>
  <si>
    <t>School of Public Health andSocial sciences</t>
  </si>
  <si>
    <t>Dr. Gideon Kwesigabo</t>
  </si>
  <si>
    <t>+255221253371</t>
  </si>
  <si>
    <t>+255222151238</t>
  </si>
  <si>
    <t>VISION: To become a centre of excellency in public health training, reaearch and public service in Tanzaniz, East Africa and beyond                                                                                MISSION: Strives to advance the health status of poeple in Tanzaniz and beyond through teaching research consultancy and public health service using public health principles</t>
  </si>
  <si>
    <t>220</t>
  </si>
  <si>
    <t>228</t>
  </si>
  <si>
    <t>Muhibili College of Health Sciences, Makerere University, SPHealth</t>
  </si>
  <si>
    <t>Tufts University, USA</t>
  </si>
  <si>
    <t>1. Staffing to adquate level. 2. Physical facilities. 3. Equipment</t>
  </si>
  <si>
    <t>Having adequate staff with doctoral degrees in Epidemiology, Biostatistics, Nutrition, Health Education and Promotion and MCH/FP</t>
  </si>
  <si>
    <t>Y: very much so, indeed, very much will to form links with regional, continental and even at global level</t>
  </si>
  <si>
    <t>Healthy Policy Unit, London School of Hygiene and Tropical Medicine</t>
  </si>
  <si>
    <t>1. Provision of buildings (classroom blocks, laboratory space, public health museum block, library block for students and staff and office accomodation for staff). 2. Provision of modern teaching and learning equipment and facilities (desktops and laptop computers, computer projectors, internet connectivity). 3. Establish linkages with international research organisations and schools eg. TDR, Global Forum, London School of Hygiene and Tropical medicine and some foundations like The Bill &amp; Melinda Gates foundation for the award of grants and short overseas courses for teachers and students</t>
  </si>
  <si>
    <t>+27-21-4066435</t>
  </si>
  <si>
    <t>www.publichealth.uct.ac.za</t>
  </si>
  <si>
    <t>University of the Western Cape</t>
  </si>
  <si>
    <t>David</t>
  </si>
  <si>
    <t>Sanders</t>
  </si>
  <si>
    <t>Dar es Salaam</t>
  </si>
  <si>
    <t>Tanzania</t>
  </si>
  <si>
    <t>+255-22-2153371</t>
  </si>
  <si>
    <t>+255-22-2151238</t>
  </si>
  <si>
    <t>mleshabari@muchs.ac.tz</t>
  </si>
  <si>
    <t>same</t>
  </si>
  <si>
    <t>diph@muchs.ac.tz</t>
  </si>
  <si>
    <t>University</t>
  </si>
  <si>
    <t>Name of Bachelor</t>
  </si>
  <si>
    <t>Other info on capacity for PH education at institution</t>
  </si>
  <si>
    <t>System of quality control</t>
  </si>
  <si>
    <t>Full details</t>
  </si>
  <si>
    <t>as with respondent</t>
  </si>
  <si>
    <t>Directeur de l'IRSP</t>
  </si>
  <si>
    <t>IRSP/ Ouidah</t>
  </si>
  <si>
    <t>www.isobenin.edu</t>
  </si>
  <si>
    <t>Universite d'Abomey Calavi</t>
  </si>
  <si>
    <t>Abomey-Calavi</t>
  </si>
  <si>
    <t>Formation; Recherche; Prestations de service</t>
  </si>
  <si>
    <t>Evaluation par unité de cours; Evaluation par module; Evaluation par memoine de fin d'etude</t>
  </si>
  <si>
    <t>ESP/ULB Bruxelles, Belgium; Usante Montreal Canada</t>
  </si>
  <si>
    <t>1. Reinforcement du staff pédagogigue.  2.  Reinforcement du staff de recherche en santé.  3.  Reinforcement dans le domaine de NTIC</t>
  </si>
  <si>
    <t>Enseinant - chercheur permanent en management; Enseignant-chercheur permanent en economie de santé; Enseignant - chercheur permanent en communication</t>
  </si>
  <si>
    <t>Handwritten and faxed questionnaire.  Illegible at places.  Others from same instit have completed first few pages, but don't add value</t>
  </si>
  <si>
    <t>112</t>
  </si>
  <si>
    <t>mnay of the graduate students working in public health inside and outside the country some are holding permanent positions.</t>
  </si>
  <si>
    <t>South Africa university</t>
  </si>
  <si>
    <t>Full details  CG3:CG80</t>
  </si>
  <si>
    <t>Full details  CH3:CH80</t>
  </si>
  <si>
    <t>Full details  CI3:CI80</t>
  </si>
  <si>
    <t>Full details  BP3:BP80</t>
  </si>
  <si>
    <t>Full details  CJ3:CJ80</t>
  </si>
  <si>
    <t>Full details  CK3:CK80</t>
  </si>
  <si>
    <t>Full details  CL3:CL80</t>
  </si>
  <si>
    <t>Full details  CM3:CM80</t>
  </si>
  <si>
    <t>Full details  CP3:CP80</t>
  </si>
  <si>
    <t>Full details  CN3:CN80</t>
  </si>
  <si>
    <t>Full details  CO3:CO80</t>
  </si>
  <si>
    <t>Full details  CS3:CS80</t>
  </si>
  <si>
    <t>Full details  CQ3:CQ80</t>
  </si>
  <si>
    <t>Full details  CR3:CR80</t>
  </si>
  <si>
    <t>Full details  CV3:CV80</t>
  </si>
  <si>
    <t>Full details  CT3:CT80</t>
  </si>
  <si>
    <t>Full details  CU3:CU80</t>
  </si>
  <si>
    <t>Full details  CY3:CY80</t>
  </si>
  <si>
    <t>Full details  CW3:CW80</t>
  </si>
  <si>
    <t>Full details  CX3:CX80</t>
  </si>
  <si>
    <t>Full details  DB3:DB80</t>
  </si>
  <si>
    <t>Full details  CZ3:CZ80</t>
  </si>
  <si>
    <t>Full details  DA3:DA80</t>
  </si>
  <si>
    <t>Full details  DE3:DE80</t>
  </si>
  <si>
    <t>Full details  DC3:DC80</t>
  </si>
  <si>
    <t>Full details  DD3:DD80</t>
  </si>
  <si>
    <t>Full details  DH3:DH80</t>
  </si>
  <si>
    <t>Full details  DF3:DF80</t>
  </si>
  <si>
    <t>Full details  DG3:DG80</t>
  </si>
  <si>
    <t>Full details  DK3:DK80</t>
  </si>
  <si>
    <t>Full details  DI3:DI80</t>
  </si>
  <si>
    <t>Full details  DJ3:DJ80</t>
  </si>
  <si>
    <t>Full details  DN3:DN80</t>
  </si>
  <si>
    <t>Full details  DL3:DL80</t>
  </si>
  <si>
    <t>Full details  DM3:DM80</t>
  </si>
  <si>
    <t>Full details  DQ3:DQ80</t>
  </si>
  <si>
    <t>Full details  DO3:DO80</t>
  </si>
  <si>
    <t>Full details  DP3:DP80</t>
  </si>
  <si>
    <t>Full details  DT3:DT80</t>
  </si>
  <si>
    <t>Full details  DR3:DR80</t>
  </si>
  <si>
    <t>Full details  DS3:DS80</t>
  </si>
  <si>
    <t>Full details  DW3:DW80</t>
  </si>
  <si>
    <t>Full details  DU3:DU80</t>
  </si>
  <si>
    <t>Full details  DV3:DV80</t>
  </si>
  <si>
    <t>Full details  DZ3:DZ80</t>
  </si>
  <si>
    <t>Full details  DX3:DX80</t>
  </si>
  <si>
    <t>Full details  DY3:DY80</t>
  </si>
  <si>
    <t>Full details  EC3:EC80</t>
  </si>
  <si>
    <t>Univrsity of Zimbabwe ,Jomo Universty of Kenya in terms of external examiners</t>
  </si>
  <si>
    <t>Universty of Birmingham in Alabama-USA Leeds University Massachusetts Institute of technology</t>
  </si>
  <si>
    <t>1. Internet and Internet infrustracture   2. Inteface with other public health schools  3. Software for Alumni tracking system</t>
  </si>
  <si>
    <t>1.In view of growing demand there is need for expandingfacility   2.More reliable transport for field work                                              3.Public health research collaboration                                               4.Students exchange programmes</t>
  </si>
  <si>
    <t>Dr Rob Borland</t>
  </si>
  <si>
    <t>YES   UGANDA,GHANA</t>
  </si>
  <si>
    <t xml:space="preserve">YES  UNIVERSITY OF NEBRASKA MEDICAL CENTER    .,MICHIGAN STATE UNIVERSTITY      .,CREIGHTON UNIVERSTITY       </t>
  </si>
  <si>
    <t>1.Staff levels in certain areas                                                                                                       2.Funding                                                                                                                                             3.Retention of field staff that will continue with feild training</t>
  </si>
  <si>
    <t>1.Staff support structures for continued educvation in other specialised areas.                                                                                   2.Staff incentives at field sites to retain quality staff that will continue with field training.</t>
  </si>
  <si>
    <t>Full details2  AC4:AC103</t>
  </si>
  <si>
    <t>Full details2  AF4:AF103</t>
  </si>
  <si>
    <t>Full details2  AI4:AI103</t>
  </si>
  <si>
    <t>Full details2  AL4:AL103</t>
  </si>
  <si>
    <t>Full details2  AP4:AP103</t>
  </si>
  <si>
    <t>Full details2  AO4:AO103</t>
  </si>
  <si>
    <t>Full details2  AR4:AR103</t>
  </si>
  <si>
    <t>provision of quality education in health sciences, produced competent graduates who value life long learning and well prepared to undertake specialit training program and able to provide quality patient care and leadership in medical research that addresses the prioritry health needs of Zambia</t>
  </si>
  <si>
    <t>y</t>
  </si>
  <si>
    <t>Class rooms are 7 and lecture rooms 3. Laboratory rooms are 4</t>
  </si>
  <si>
    <t>Dept of Community Health, Faculty of Medicine, University of Addis Ababa, P.O. Box 9086</t>
  </si>
  <si>
    <t>Addis Ababa</t>
  </si>
  <si>
    <t>Ethiopia</t>
  </si>
  <si>
    <t>+254-2-609518</t>
  </si>
  <si>
    <t>General Facilities comments</t>
  </si>
  <si>
    <t>http://shsph.up.ac.za/</t>
  </si>
  <si>
    <t>School of Family and Public Health Medicine, Faculty of Health Sciences, Nelson R Mandela School of Medicine, University of Natal, Private Bag 7, Congella</t>
  </si>
  <si>
    <t>Community, Occupational and Environmental Medicine Dept, Faculty of Medicine, Menoufiya University, Jamal Abdel Nasser Street</t>
  </si>
  <si>
    <t>Postgraduate diploma in PH &amp; Postgraduate certificate in PH</t>
  </si>
  <si>
    <t>Botswana</t>
  </si>
  <si>
    <t>NO INFORMATION</t>
  </si>
  <si>
    <t>No postgrad training in PH</t>
  </si>
  <si>
    <t>Democratic Republic of Congo</t>
  </si>
  <si>
    <t>Eritrea</t>
  </si>
  <si>
    <t>Madagascar</t>
  </si>
  <si>
    <t>Mauritania</t>
  </si>
  <si>
    <t>Morocco</t>
  </si>
  <si>
    <t>Also has 1 Library (sufficient)</t>
  </si>
  <si>
    <t>Other suggestions for capacity building in public health</t>
  </si>
  <si>
    <t>See 1. Moi University Graduation Bulletin, 2002; 2  School of Public Health Brochure</t>
  </si>
  <si>
    <t>Academic staff paid by external funds</t>
  </si>
  <si>
    <t>Male</t>
  </si>
  <si>
    <t>Full time staff</t>
  </si>
  <si>
    <t>Total</t>
  </si>
  <si>
    <t>Female</t>
  </si>
  <si>
    <t>Part time staff</t>
  </si>
  <si>
    <t>Doctoral qualification</t>
  </si>
  <si>
    <t>Masters qualification</t>
  </si>
  <si>
    <t>&lt;35 years of age</t>
  </si>
  <si>
    <t>51 yrs of age and over</t>
  </si>
  <si>
    <t>National staff</t>
  </si>
  <si>
    <t>Foreign, African staff</t>
  </si>
  <si>
    <t xml:space="preserve">A. </t>
  </si>
  <si>
    <t>Osibogun</t>
  </si>
  <si>
    <t>Akin</t>
  </si>
  <si>
    <t>Vision: By 2006, the Community Health Department will be a self-sustaining division, training leaders in Malawi and sub-Saharan Africa at both undergraduate and postgraduate levels.  The division will maintain and promote service and relevant research to the community in the spirit of uMunthu.  The division will also encourage a vibrant international collaborative environment</t>
  </si>
  <si>
    <t>Not yet</t>
  </si>
  <si>
    <t>Assistant Registrar : +233-21-500388</t>
  </si>
  <si>
    <t>To train public health practitioners who will be leaders and change agents for health development in Ghana in particular and in the wider African context</t>
  </si>
  <si>
    <t>MPHil</t>
  </si>
  <si>
    <t>1. Director's details taken 'alternative contact' from fourth questionnaire from this institution. (Benin, IRSP)</t>
  </si>
  <si>
    <t>Oui, toutefois il faudrait préciser le cadre et les modalités.</t>
  </si>
  <si>
    <t>Y: Il est préférable de l'administrer au Directeur de l'INSP: Docteur Noureddine Achour (noureddine.achour@rns.tn)</t>
  </si>
  <si>
    <t>Hassen</t>
  </si>
  <si>
    <t>Ghannem</t>
  </si>
  <si>
    <t>Chef de Service</t>
  </si>
  <si>
    <t>Sousse</t>
  </si>
  <si>
    <t>4000</t>
  </si>
  <si>
    <t>+216-73-219496</t>
  </si>
  <si>
    <t>+216-73-221411</t>
  </si>
  <si>
    <t>+216-73-224899</t>
  </si>
  <si>
    <t>+216-73-226702</t>
  </si>
  <si>
    <t>hassen.ghannem@rns.tn</t>
  </si>
  <si>
    <t>Assistant HU</t>
  </si>
  <si>
    <t>Institution</t>
  </si>
  <si>
    <t>No. of pre-graduate students</t>
  </si>
  <si>
    <t>No. of post-graduate students</t>
  </si>
  <si>
    <t>No. of academic staff</t>
  </si>
  <si>
    <t>Proportion income from government</t>
  </si>
  <si>
    <t>Academic staff paid by institution</t>
  </si>
  <si>
    <t>Full time (&gt;30hrs/wk)</t>
  </si>
  <si>
    <t>Part time (8-30hrs/wk)</t>
  </si>
  <si>
    <t>Associate' (&lt;8hrs/wk)</t>
  </si>
  <si>
    <t>* Students use own transport &amp; are refunded</t>
  </si>
  <si>
    <t>Institut National de Santé Publique, Alger.  No questionnaire returned</t>
  </si>
  <si>
    <t>Ecole de formation Paramédicale d'Alger.  No questionnaire returned</t>
  </si>
  <si>
    <t>Université d'Alger faculté de médecine (INSM). No questionnaire returned</t>
  </si>
  <si>
    <t>+213-21-912023</t>
  </si>
  <si>
    <t>+213-21-912737</t>
  </si>
  <si>
    <t>INSP@sante.dz</t>
  </si>
  <si>
    <t>1, Rue Boudjemaa Moghni Hussein-Dey</t>
  </si>
  <si>
    <t>Name of Dean/Director/Head of Department</t>
  </si>
  <si>
    <t>Head Tel</t>
  </si>
  <si>
    <t>45.1 This comment was included in the previous questionnaire they completed, although nothing was in the later questionnaire. (South Africa, University of Stellenbosch)</t>
  </si>
  <si>
    <t>No</t>
  </si>
  <si>
    <t>University of Asmara (no questionnaire returned)</t>
  </si>
  <si>
    <t>University of Asmara, P.O. Box 1220</t>
  </si>
  <si>
    <t>Asmara</t>
  </si>
  <si>
    <t>+291-1-161926</t>
  </si>
  <si>
    <t>+291-1-162236</t>
  </si>
  <si>
    <t>wolde.ab@pres.uoa.edu.er</t>
  </si>
  <si>
    <t>Ain Shams University (no quesitonnaire returned)</t>
  </si>
  <si>
    <t>Alexandria (no questionnaire returned)</t>
  </si>
  <si>
    <t>Azhar University (no questionnaire returned)</t>
  </si>
  <si>
    <t>Cairo University (no questionnaire returned)</t>
  </si>
  <si>
    <t>L'ESP est dispose a faire partie d'un reseau institutional pour la formation des cadres de sante publique. Ainsi elle pourra faire profiter a d'autres institutions et pays de l'expertise de son staff. (The ESP is willing to join a network of institutions of the training of African public health profesionals. The ESP can share the expertise of its staf with other institutios and countries)</t>
  </si>
  <si>
    <t>Dr AKA Joseph BP V 166 Abidjan</t>
  </si>
  <si>
    <t>Universite de Bordeaux II, Universite de Nancy I</t>
  </si>
  <si>
    <t>1. assurer la formation de haut niveau et el recrutement d'enseignants specialistes en sante publique par l'octroi de bourses de formation. 2. mettre en reseau les institutions de formation en sante publique de la sous region avec le soutien des institutions du Nord. 3. aider les institutions du sud a acquerir les nouvelles technologies de l'information pour faciliter les echanges et l'acces publications.</t>
  </si>
  <si>
    <t>la formation en sante publique est disparate sur le continent, a un caractere national dans beaucoup de pays, ne beneficie pas d'un controle de qualite, ne fait pas l'object d'evaluation et surtout ne satisfait pas tout les besoins car nombreuses sont les demandes de formation vers les pays occidentaux. Une mise en en reseau permettrait de corriger ces travers et ameliorerait la qualite de la formation par la creation de centres d'excellence, par la possibilite d'echanges entre les enseignants et entre les etudiants et par une plus grande synergie de mobilisation des ressources humanies et financieres necessaires a la promotion de la formation en sante publique en Afrique</t>
  </si>
  <si>
    <t>+212-55-61-93-21</t>
  </si>
  <si>
    <t>F.</t>
  </si>
  <si>
    <t>Fikri</t>
  </si>
  <si>
    <t>"Centre for International Child Health, Institute of Child Health, University college, London. -Departmnet of Health Education and Health Promotion, Maastricht University. - Department of Infections Diseases, University of Oslo, Norway. - University of Michigan. -Forgaty International Centre (US National Institute of Health). - University of Boston. -Institute for Risk Assessment sciences, University of Utrecht. -National Institute for Working Life (Sweded). -International Association for suicide Prevention, Le Barade, gondrin, France. -proffesor Danuta Wasserman, The Swedish National Centre for Suicide Resaerch and Prevention of Mental II-Health(NASP), Karolinska Institutet, Stockholm, Sweden. - Suicide Research and Prevention Unit, University of Oslo, Norway. -Irish Association of Suicidology, Mayo, Ireland. -Wake Forest University, Bowman Gray School of Medicine, Winston-Salem, North Carolina, USA. -Head of Department, Department of Psychology, University of Oslo, Norway. -Dept of BMAP. Uni of Bergen, Norw"</t>
  </si>
  <si>
    <t>The institution gives admission preferences to students from the state ministries of health, local government councils and non governmental organisations working in health</t>
  </si>
  <si>
    <t>SUMMARY  STATISTICS</t>
  </si>
  <si>
    <t xml:space="preserve">Total number </t>
  </si>
  <si>
    <t>Minimum number</t>
  </si>
  <si>
    <t>Maximum number</t>
  </si>
  <si>
    <t>41. Recorded as Prof J. Adeniyi as obtained from other questionnaires from the same institution (Nigeria, University of Ibadan: Department of Human Nutrition)</t>
  </si>
  <si>
    <t>42. 'Many' as the number of graduates that hold positions with the Ministry of Health is recorded as 75% (Nigeria, University of Ibadan: Department of Human Nutrition)</t>
  </si>
  <si>
    <t>43. '1-2 weeks' short course duration is recorded as 0.3 months (Nigeria, University of Lagos)</t>
  </si>
  <si>
    <t>44. '10-15' hard copy public health journals are recorded as 12 (Nigeria, University of Lagos)</t>
  </si>
  <si>
    <t>46. '6-24- months duration for Post graduate diplomas is recorded as 15 (South Africa, University of Pretoria)</t>
  </si>
  <si>
    <t>47. 'Majority' for how many graduates have permanent positions in the Ministry of Health is recorded as 75% (South Africa, University of Natal)</t>
  </si>
  <si>
    <t>48. '24-48' months duration for MPH is recorded as 36 (South Africa, University of Western Cape)</t>
  </si>
  <si>
    <t>49. '12-14' and '12-24' months duration for postgraduate diplomas is recorded together as 14 (South Africa, University of Western Cape)</t>
  </si>
  <si>
    <t>3. Short course duration of 2 weeks is coded as 0.5 months (Benin, IRSP)</t>
  </si>
  <si>
    <t>Department of Health Studies, University of South Africa, P.O. Box 392</t>
  </si>
  <si>
    <t>0003</t>
  </si>
  <si>
    <t>+27-12-4296290</t>
  </si>
  <si>
    <t>+27-12-4296636</t>
  </si>
  <si>
    <t>+27-12-4296688</t>
  </si>
  <si>
    <t>AAU Faculty of Medicine will become college of Health Sciences &amp; Dept of Community Health will become School of PH in 2003.  This will result in expansion of MPH Programme; launching of new programmes - esp short courses and advanced diplomas etc.</t>
  </si>
  <si>
    <t>1:10</t>
  </si>
  <si>
    <t>Internet infrastructure allow students to take courses via www?</t>
  </si>
  <si>
    <t>1. AFRICLEN; 2. INDEPTH Network</t>
  </si>
  <si>
    <t>Assuit University</t>
  </si>
  <si>
    <t>AMM</t>
  </si>
  <si>
    <t>Ahmed</t>
  </si>
  <si>
    <t>Mohamed Mahmoud</t>
  </si>
  <si>
    <t>Hany</t>
  </si>
  <si>
    <t>Professor of public health</t>
  </si>
  <si>
    <t>Assiut</t>
  </si>
  <si>
    <t>02/088</t>
  </si>
  <si>
    <t>Egypt</t>
  </si>
  <si>
    <t>+20-88-411911</t>
  </si>
  <si>
    <t>AhmedHANYe.92001@yahoo.com</t>
  </si>
  <si>
    <t>Department of Public Health and Community Medicine</t>
  </si>
  <si>
    <t>Department of Public Health and Community Medicine, Faculty of Medicine, Assiut University</t>
  </si>
  <si>
    <t>Prof Ali Zarzour</t>
  </si>
  <si>
    <t>Courses, programs, research projects were outlined by the member of the department of public health</t>
  </si>
  <si>
    <t>Faculty of IT 2001</t>
  </si>
  <si>
    <t>Alexandria Institute of Public Health</t>
  </si>
  <si>
    <t>WHO</t>
  </si>
  <si>
    <t>University of the Free State</t>
  </si>
  <si>
    <t>Sufficient?</t>
  </si>
  <si>
    <t>Required no.</t>
  </si>
  <si>
    <t>Classrooms/Lecture rooms</t>
  </si>
  <si>
    <t>Laboratory spaces for training</t>
  </si>
  <si>
    <t>Student study spaces</t>
  </si>
  <si>
    <t>Student field training sites</t>
  </si>
  <si>
    <t>Field supervisors for students</t>
  </si>
  <si>
    <t>Transport facilities (cars) for field visits</t>
  </si>
  <si>
    <t>No of current HARD COPY PH journals available to staff &amp; students</t>
  </si>
  <si>
    <t>No of current ELECTRONIC PH journals available to staff &amp; students</t>
  </si>
  <si>
    <t>No of computers in computer laboratory</t>
  </si>
  <si>
    <t>Actual ratio</t>
  </si>
  <si>
    <t>Required ratio</t>
  </si>
  <si>
    <t>Ratio of computers: graduate</t>
  </si>
  <si>
    <t>A proposed linkage with Bill Gates Institute for Reproductive Health</t>
  </si>
  <si>
    <t>1. Improved facilities for teaching and research (eg. Equipment for laboratories).  2.  Funding.  3.  Linkages.</t>
  </si>
  <si>
    <t>The establishment of functional public health laboratory</t>
  </si>
  <si>
    <t>Y: this will enhance quality of teaching, research and service offered</t>
  </si>
  <si>
    <t>Consultant</t>
  </si>
  <si>
    <t>Matchaba</t>
  </si>
  <si>
    <t>+265-1671911</t>
  </si>
  <si>
    <t>Identifier les besoins en formation pour le pays;  Faire adopter par le conseil de la faculté et celui de l'université un plan de développement de la formation en santé publique;  Développer un partenariat avec les structures qui ont besoin de cette formation;  Etablir des liens de coopération avec des institutions étrangères homologues;  Contribuer à l'émergence d'un partenariat international solide pour le développement de la formation  en santé publique.</t>
  </si>
  <si>
    <t>Student MPH</t>
  </si>
  <si>
    <t>Student MSc</t>
  </si>
  <si>
    <t>Student MMed</t>
  </si>
  <si>
    <t>Student Masters Other</t>
  </si>
  <si>
    <t>Bachelor</t>
  </si>
  <si>
    <t>Name of Diploma</t>
  </si>
  <si>
    <t>Post Graduate Diploma</t>
  </si>
  <si>
    <t>Actual no.</t>
  </si>
  <si>
    <t>Does overall Institution have its own vision/mission statement</t>
  </si>
  <si>
    <r>
      <t>·</t>
    </r>
    <r>
      <rPr>
        <sz val="7"/>
        <color indexed="8"/>
        <rFont val="Times New Roman"/>
        <family val="1"/>
      </rPr>
      <t xml:space="preserve">          </t>
    </r>
    <r>
      <rPr>
        <sz val="9"/>
        <color indexed="8"/>
        <rFont val="Arial"/>
        <family val="2"/>
      </rPr>
      <t>other</t>
    </r>
  </si>
  <si>
    <t>Research grants</t>
  </si>
  <si>
    <r>
      <t>·</t>
    </r>
    <r>
      <rPr>
        <sz val="7"/>
        <color indexed="8"/>
        <rFont val="Times New Roman"/>
        <family val="1"/>
      </rPr>
      <t xml:space="preserve">          </t>
    </r>
    <r>
      <rPr>
        <sz val="9"/>
        <color indexed="8"/>
        <rFont val="Arial"/>
        <family val="2"/>
      </rPr>
      <t>national</t>
    </r>
  </si>
  <si>
    <t>Kinshasha School of Public Health</t>
  </si>
  <si>
    <t>Proffeseur Ordinaire</t>
  </si>
  <si>
    <t>Okitolonda</t>
  </si>
  <si>
    <t>Wemakoy</t>
  </si>
  <si>
    <t>Ecole de Sante Publique de Kinshasha, Universite de Kinshasha, P.O Box 11850</t>
  </si>
  <si>
    <t>Kinshasha 1</t>
  </si>
  <si>
    <t>Kinshashsa</t>
  </si>
  <si>
    <t>Rep. Dem. du Congo</t>
  </si>
  <si>
    <t>+243-8803998</t>
  </si>
  <si>
    <t>+243-9945183</t>
  </si>
  <si>
    <t>okitow@yahoo.com</t>
  </si>
  <si>
    <t>Mbela</t>
  </si>
  <si>
    <t>Kiyombo</t>
  </si>
  <si>
    <t>Charge de Formation(Academic Co-ordinator)</t>
  </si>
  <si>
    <t>+243-815186872</t>
  </si>
  <si>
    <t>kiyombo@yahoo.com</t>
  </si>
  <si>
    <t>ESP</t>
  </si>
  <si>
    <t>www.espkin.org</t>
  </si>
  <si>
    <t>Ecole de Sante Publique de kinshasha</t>
  </si>
  <si>
    <t>La mission de I'ESP est de contribuer a I'amelioration de L'etat de sante de la population congolaise et de promouvoir le development par la formation des proffessionals de la sante et la diffusion des innovations aux acteurs de sante publique(The ESP aim is to improve the health of the congolese poeple and promote development through the education and the diffusion of innovation among public health stakeholders)</t>
  </si>
  <si>
    <t xml:space="preserve">UFR des Sciences Medicales de l'University de Cococdy-Abidjan </t>
  </si>
  <si>
    <t>Proffeseur titulaire SP</t>
  </si>
  <si>
    <t>DNJ</t>
  </si>
  <si>
    <t>DIARRA-NAMA</t>
  </si>
  <si>
    <t xml:space="preserve"> Jeanne Alimata</t>
  </si>
  <si>
    <t>Membre du Department de Sante Publique</t>
  </si>
  <si>
    <t>BPV 166 Abidjan</t>
  </si>
  <si>
    <t>Abidjan</t>
  </si>
  <si>
    <t>Cote d I'voire</t>
  </si>
  <si>
    <t>+225-20-22-44-04</t>
  </si>
  <si>
    <t>+225-20-22-42-86</t>
  </si>
  <si>
    <t>+225-20-21-79-44</t>
  </si>
  <si>
    <t>inspdir@aviso.ci</t>
  </si>
  <si>
    <t>alidiar2002@yahoo.com</t>
  </si>
  <si>
    <t>Maitre Assistant</t>
  </si>
  <si>
    <t>DS</t>
  </si>
  <si>
    <t>DAGNAN</t>
  </si>
  <si>
    <t>Simplice</t>
  </si>
  <si>
    <t>+225-21-25-34-13</t>
  </si>
  <si>
    <t>+225-21-24-11-95</t>
  </si>
  <si>
    <t>+225-21-24-69-81</t>
  </si>
  <si>
    <t>dagnans@yahoo.fr</t>
  </si>
  <si>
    <t>Universite</t>
  </si>
  <si>
    <t>Department de Sante Publique</t>
  </si>
  <si>
    <t>BP V 166</t>
  </si>
  <si>
    <t>Cote d' Ivoire</t>
  </si>
  <si>
    <t>Pr TAGLIENTE-SARACINO Janine</t>
  </si>
  <si>
    <t>Si oui, priere de la specifier ci apres (et/ou joindre le document s'y rapportant): est integre au document de l'UFR des sciences medicales sur la departementalisation=laboratoire de formation et de recherche en sante publique en ce qui concerne l'epidemiologie, l'economie de la sante et l'hygiene de l'environment</t>
  </si>
  <si>
    <t>Post Grad. Diplomas</t>
  </si>
  <si>
    <t>+254-2-6993000</t>
  </si>
  <si>
    <t>Mr.</t>
  </si>
  <si>
    <t>Nzomo</t>
  </si>
  <si>
    <t>MWITA</t>
  </si>
  <si>
    <t>Regional Training Co-ordinator</t>
  </si>
  <si>
    <t>Directorate of Learning Systems (DLS)</t>
  </si>
  <si>
    <t xml:space="preserve">VISION: To provide practical training and learning materials of the highest quality and ensure effective access to information for health development in Africa    MISSION: To strengthen the capacity of health and health related proffesionals and institutions                                                                                      </t>
  </si>
  <si>
    <t>39</t>
  </si>
  <si>
    <t>454</t>
  </si>
  <si>
    <t>29</t>
  </si>
  <si>
    <t>28</t>
  </si>
  <si>
    <t>11</t>
  </si>
  <si>
    <t>Post-Basic Diploma</t>
  </si>
  <si>
    <t>1. Umea University, Sweden; 2. Smory (?) University, USA; 3. John Hopkins, USA; 4. Bergen University, Norway</t>
  </si>
  <si>
    <t>1. Autonomy; transformation to School of Public Health.  2. Strong linkage to institutions abroad for strengthening PhD programmes.  3. Financial grants for research</t>
  </si>
  <si>
    <t>University of Nairobi</t>
  </si>
  <si>
    <t xml:space="preserve">ARHEC used to be a WHO inter country project to which students have come from about 14 Anglo and Francophone African countries and many were sponsored by WHO, UNICEF, and other international bodies.  Sponsorship has dwindled and most of the students are now Nigerians.  </t>
  </si>
  <si>
    <t>The vision and mission of the department is to expand the scope of our students to suit the peculiarities of this country, making it possible to fit in jobs - appropriate.  To also collaborate with other countries in similar fields for exchange of ideas to improve knowledge.</t>
  </si>
  <si>
    <t>+234-2-2317717</t>
  </si>
  <si>
    <t>Addis Ababa University</t>
  </si>
  <si>
    <t>Dr</t>
  </si>
  <si>
    <t>D</t>
  </si>
  <si>
    <t>Chairperson</t>
  </si>
  <si>
    <t>University of South Africa</t>
  </si>
  <si>
    <t>S.P</t>
  </si>
  <si>
    <t>Susara</t>
  </si>
  <si>
    <t>Petronella</t>
  </si>
  <si>
    <t>Human</t>
  </si>
  <si>
    <t>Farahat</t>
  </si>
  <si>
    <t>Mohammed</t>
  </si>
  <si>
    <t>Ass Prof</t>
  </si>
  <si>
    <t>Department of Community Medicine, Faculty of Medicine, University of Gezira, P.O. Box 20</t>
  </si>
  <si>
    <t>Wad Medani</t>
  </si>
  <si>
    <t>AVERAGE</t>
  </si>
  <si>
    <t>SUM (TOTAL)</t>
  </si>
  <si>
    <t>PH Budget as % of overall budget</t>
  </si>
  <si>
    <t>FTE</t>
  </si>
  <si>
    <t xml:space="preserve">  </t>
  </si>
  <si>
    <t>Internship</t>
  </si>
  <si>
    <t>Does dept do under-graduate teaching?</t>
  </si>
  <si>
    <t>% of graduate students male</t>
  </si>
  <si>
    <t>% of students foreign nationality</t>
  </si>
  <si>
    <t>% students with full scholarship</t>
  </si>
  <si>
    <t>MB</t>
  </si>
  <si>
    <r>
      <t>Institut National de la Santé Publique, 5-7, Rue Khartoum, le Diplomat, Bloc IV, 10</t>
    </r>
    <r>
      <rPr>
        <vertAlign val="superscript"/>
        <sz val="10"/>
        <color indexed="8"/>
        <rFont val="Arial"/>
        <family val="2"/>
      </rPr>
      <t>ème</t>
    </r>
    <r>
      <rPr>
        <sz val="10"/>
        <color indexed="8"/>
        <rFont val="Arial"/>
        <family val="2"/>
      </rPr>
      <t xml:space="preserve"> étage 1002, le Belvedère</t>
    </r>
  </si>
  <si>
    <t>Olabode</t>
  </si>
  <si>
    <t>Oluyinka</t>
  </si>
  <si>
    <t>Kayode</t>
  </si>
  <si>
    <t>Senior Lecturer / Health Educator</t>
  </si>
  <si>
    <t>Co-ordinator, Postgraduate Programs, Dept Epid. &amp; Comm. Health, University of Ilorin</t>
  </si>
  <si>
    <t>Unilorin</t>
  </si>
  <si>
    <t>Y: will be sent after official approval</t>
  </si>
  <si>
    <t>Department of Epidemiology / Community Health</t>
  </si>
  <si>
    <t>+234-31-221552</t>
  </si>
  <si>
    <t>vc@unilorin.edu.ng</t>
  </si>
  <si>
    <t>respondent</t>
  </si>
  <si>
    <t>Moi University</t>
  </si>
  <si>
    <t>Dean</t>
  </si>
  <si>
    <t>School of Public Health, Moi University, P.O. Box 4606</t>
  </si>
  <si>
    <t>Eldoret</t>
  </si>
  <si>
    <t>Rift Valley</t>
  </si>
  <si>
    <t>+254-321-31637</t>
  </si>
  <si>
    <t>+254-321-31636</t>
  </si>
  <si>
    <t>iphmu@africaonline.co.ke</t>
  </si>
  <si>
    <t>Joseph</t>
  </si>
  <si>
    <t>Head of Department</t>
  </si>
  <si>
    <t>MU-SPH</t>
  </si>
  <si>
    <t>www.mu.ac.ke</t>
  </si>
  <si>
    <t>School of Public Health</t>
  </si>
  <si>
    <t>same as before</t>
  </si>
  <si>
    <t>Y: 1. Board of Graduate Studies (Curriculum, Admission process). 2.  External examiners</t>
  </si>
  <si>
    <t>Part 2</t>
  </si>
  <si>
    <t>Summary for graduate training in Public Health in Africa</t>
  </si>
  <si>
    <t>Indicator</t>
  </si>
  <si>
    <t xml:space="preserve">   All academic</t>
  </si>
  <si>
    <t xml:space="preserve">   Public Health</t>
  </si>
  <si>
    <t>Full details: B0</t>
  </si>
  <si>
    <t>Full details: BP</t>
  </si>
  <si>
    <t>Spreadsheet reference-Sheet: Column</t>
  </si>
  <si>
    <t>Proportion in %</t>
  </si>
  <si>
    <t xml:space="preserve">Average </t>
  </si>
  <si>
    <t xml:space="preserve">Summary measures                                   </t>
  </si>
  <si>
    <t>59. In the publications section, International Journals has been entered as '3-4', but will be recorded as '4'. (Tunisia, Faculté de Médecine de Tunis)</t>
  </si>
  <si>
    <t>60. In the publications section, regional journals has been entered as '10-12', but will be recorded as '11'. (Tunisia, Faculté de Médecine de Tunis)</t>
  </si>
  <si>
    <t>61. In the publications section, reports for ministry has been entered as '5-6', but will be recorded as '6'. (Tunisia, Faculté de Médecine de Tunis)</t>
  </si>
  <si>
    <t>Professsor</t>
  </si>
  <si>
    <t>Amal Ahmed El Badaway</t>
  </si>
  <si>
    <t>Mostafa</t>
  </si>
  <si>
    <t>Department of community medicine, Zagzig faculty of medicine, Zagazig, Egypt</t>
  </si>
  <si>
    <t>ZagaZig</t>
  </si>
  <si>
    <t>Sharkia Governorate</t>
  </si>
  <si>
    <t>002-33384395</t>
  </si>
  <si>
    <t>0101412042</t>
  </si>
  <si>
    <t>0552307830</t>
  </si>
  <si>
    <t>ama12411@gmail.com</t>
  </si>
  <si>
    <t>Foda</t>
  </si>
  <si>
    <t>00225078011</t>
  </si>
  <si>
    <t>adelfoda_1949@hotmail.com</t>
  </si>
  <si>
    <t>www.zu.ed.eg</t>
  </si>
  <si>
    <t>Department of community, environmental and occupation medicine</t>
  </si>
  <si>
    <t>Department of community medicine, Zagazig Faculty of medicine</t>
  </si>
  <si>
    <t>2307830</t>
  </si>
  <si>
    <t xml:space="preserve">the goal of the faculty of Medicine, Zagazig University is to provide the local, national regional and international communities with competent physicians, able to identify and solve the community health problems, perform scientific researches to assure health promotion, be a changing agent to influence the health beliefs and behaviours and continue education in family medicine or any other medical specialty. The high quality undergraduate and post graduate education, health services and community involvement will be our way to achieve our goal.  </t>
  </si>
  <si>
    <t>42</t>
  </si>
  <si>
    <t>DK</t>
  </si>
  <si>
    <t>Full details2  AQ4:AQ103</t>
  </si>
  <si>
    <t>Full details2  AT4:AT103</t>
  </si>
  <si>
    <t>Full details2  AS4:AS103</t>
  </si>
  <si>
    <t>Full details2  AU4:AU103</t>
  </si>
  <si>
    <t>Full details2  AY4:AY103</t>
  </si>
  <si>
    <t>Full details2  AW4:AW103</t>
  </si>
  <si>
    <t>Full details2  AX4:AX103</t>
  </si>
  <si>
    <t>Full details2  AZ4:AZ103</t>
  </si>
  <si>
    <t>Full details2  BA4:BA103</t>
  </si>
  <si>
    <t>Full details2  BB4:BB103</t>
  </si>
  <si>
    <t>Full details2  BC4:BC103</t>
  </si>
  <si>
    <t>Full details2  BE4:BE103</t>
  </si>
  <si>
    <t>Full details2  BF4:BF103</t>
  </si>
  <si>
    <t>Full details2  BG4:BG103</t>
  </si>
  <si>
    <t>Full details2  BH4:BH103</t>
  </si>
  <si>
    <t>Full details2  BI4:BI103</t>
  </si>
  <si>
    <t>Full details2  BU4:BU103</t>
  </si>
  <si>
    <t>Full details2  BV4:BV103</t>
  </si>
  <si>
    <t>Full details2  BY4:BY103</t>
  </si>
  <si>
    <t>Full details2  BZ4:BZ103</t>
  </si>
  <si>
    <t>Prop Income from OTHERS</t>
  </si>
  <si>
    <t>Students taking online courses</t>
  </si>
  <si>
    <t>School/Dept/Institution have an IT department</t>
  </si>
  <si>
    <t>Full details2 BN &amp; BO</t>
  </si>
  <si>
    <t>Full details2 BJ &amp; BK</t>
  </si>
  <si>
    <t>Full details2 BL &amp; BM</t>
  </si>
  <si>
    <t>Full details2 BP &amp; BQ</t>
  </si>
  <si>
    <t>Other Variables</t>
  </si>
  <si>
    <t>Without Linkages to other Institutions</t>
  </si>
  <si>
    <t xml:space="preserve">       In Africa</t>
  </si>
  <si>
    <t xml:space="preserve">       Outside Africa</t>
  </si>
  <si>
    <t>Willing to Join Network</t>
  </si>
  <si>
    <t>Willing to Receive CDC Questionnaire</t>
  </si>
  <si>
    <t>Associate Professor in Community Health</t>
  </si>
  <si>
    <t>Department of Community Health, College of Medicine, P.O. Box 360, ChiChiri</t>
  </si>
  <si>
    <t>Blantyre</t>
  </si>
  <si>
    <t>Malawi</t>
  </si>
  <si>
    <t>1. Activité peu valorisée dans notre pays.  2. Non existence d’une structure spécialisée dans ce domaine.  3. Absence d’un profil déterminé pour l’exercice de la santé publique</t>
  </si>
  <si>
    <t>Création d’une Ecole de Santé Publique; Encourager les enseignants à s’adonner à cette activité</t>
  </si>
  <si>
    <t>mu@africaonline.co.ke</t>
  </si>
  <si>
    <t>Mobile : +254-733-777500</t>
  </si>
  <si>
    <t>deansph@mu.ac.ke</t>
  </si>
  <si>
    <t>dmenya@africaonline.co.ke</t>
  </si>
  <si>
    <t>dushimimana@yahoo.fr</t>
  </si>
  <si>
    <t>384/Ouidah</t>
  </si>
  <si>
    <t>Prof Pathe M. Diallo</t>
  </si>
  <si>
    <t>bapathediallo@yahoo.fr or inspadm@intnet.bj</t>
  </si>
  <si>
    <t>ISED - Dakar, ISSP Ougadougou</t>
  </si>
  <si>
    <t>Amyn</t>
  </si>
  <si>
    <t>Lakhani</t>
  </si>
  <si>
    <t>Aga Khan Health Service, Kenya Community Health Dept. P.O.Box 8303 Mombasa</t>
  </si>
  <si>
    <t>Mombasa</t>
  </si>
  <si>
    <t>Coast</t>
  </si>
  <si>
    <t>83013</t>
  </si>
  <si>
    <t>+254-736394840</t>
  </si>
  <si>
    <t>amyn.lakhani@aku.edu</t>
  </si>
  <si>
    <t>Mutanu</t>
  </si>
  <si>
    <t>Joyce</t>
  </si>
  <si>
    <t>Admin Manager</t>
  </si>
  <si>
    <t>+254-41-2226950</t>
  </si>
  <si>
    <t>joyce.mutanu@msa.akhskenya.org</t>
  </si>
  <si>
    <t>Aga Khan University</t>
  </si>
  <si>
    <t>AKU</t>
  </si>
  <si>
    <t>1. accès au terrain de stages  2. l’existence de subventions pour la recherche-action.  3. la visibilité de la discipline et sa démarcation « du politique »</t>
  </si>
  <si>
    <t>Oyo state</t>
  </si>
  <si>
    <t>+234-2-2413922</t>
  </si>
  <si>
    <t>+234-2-2410088 /2410109 ext 3147</t>
  </si>
  <si>
    <t>Faculty: 1948</t>
  </si>
  <si>
    <t>+234-2-2410088 ext 3545</t>
  </si>
  <si>
    <t>22.  Student numbers in diploma is entered as '20+', but are recorded as '20'. (Kenya, AMREF)</t>
  </si>
  <si>
    <t>23.  Proportion of students holding a foreign nationality is entered as 'most' but recorded as '75%'. (Kenya, AMREF)</t>
  </si>
  <si>
    <t>24. Internet infrastructure allow courses via www: - 'probably' is recorded as Yes (Kenya, AMREF)</t>
  </si>
  <si>
    <t>25. 'Most' in section on graduate students is recorded as '75%'. (Kenya, AMREF)</t>
  </si>
  <si>
    <t>26. Information on books published is from the catalogue provided. (Kenya, AMREF)</t>
  </si>
  <si>
    <t>1. Plan de carriere pour les apprenants. 2.  Motivation materielle et morale des enseignants.  3. Devellopement des moyens logistiques.</t>
  </si>
  <si>
    <t>OUI. Le travail en réseau serait très nécessaire pour échanger les compétences et partager les expériences</t>
  </si>
  <si>
    <t>Faculté de Médecine de Sfax</t>
  </si>
  <si>
    <t>Jamel</t>
  </si>
  <si>
    <t>Damak</t>
  </si>
  <si>
    <t xml:space="preserve">Chef de Département de Médecine Préventive et Sociale </t>
  </si>
  <si>
    <t>Département de Médecine Préventive et Sociale, Faculté de Médecine de Sfax, Avenue Magida Boulila</t>
  </si>
  <si>
    <t>Sfax</t>
  </si>
  <si>
    <t>3029</t>
  </si>
  <si>
    <t>+216-74-241576</t>
  </si>
  <si>
    <t>+216-74-246662</t>
  </si>
  <si>
    <t>+216-74-241384</t>
  </si>
  <si>
    <t>University of Gezira</t>
  </si>
  <si>
    <t>S.H</t>
  </si>
  <si>
    <t>Samira</t>
  </si>
  <si>
    <t>Hamid</t>
  </si>
  <si>
    <t>Abdelrahman</t>
  </si>
  <si>
    <t>Head of Dept of Community Medicine</t>
  </si>
  <si>
    <t>jamel.damak@rns.tn</t>
  </si>
  <si>
    <t>Habib</t>
  </si>
  <si>
    <t>Fki</t>
  </si>
  <si>
    <t>+216-74-653159</t>
  </si>
  <si>
    <t>habib.feki@rns.tn</t>
  </si>
  <si>
    <t>habib_fki@yahoo.fr</t>
  </si>
  <si>
    <t>Département de Médecine Préventive et Sociale</t>
  </si>
  <si>
    <t>+216-74-241888</t>
  </si>
  <si>
    <t>Overhead projectors</t>
  </si>
  <si>
    <t>Data (computer) projectors</t>
  </si>
  <si>
    <t>Students</t>
  </si>
  <si>
    <t>Staff</t>
  </si>
  <si>
    <t>Access to internet thru dept/school</t>
  </si>
  <si>
    <t>Own email account</t>
  </si>
  <si>
    <t>Full access to internet for work/study</t>
  </si>
  <si>
    <t xml:space="preserve">  If yes, contact name</t>
  </si>
  <si>
    <t>Alumni tracking in place?</t>
  </si>
  <si>
    <t>Anything else re graduate students to understand contribuition of institution twd PH capacity building?</t>
  </si>
  <si>
    <t>Books or chapters</t>
  </si>
  <si>
    <t>International Journals</t>
  </si>
  <si>
    <t>National / Regional journals</t>
  </si>
  <si>
    <t>Reports for ministry</t>
  </si>
  <si>
    <t>Published or accepted for publication in 2001</t>
  </si>
  <si>
    <t>Grants received by dept in 2001 or by staff directly</t>
  </si>
  <si>
    <t>In Africa</t>
  </si>
  <si>
    <t>Outside Africa</t>
  </si>
  <si>
    <t>Linkages to other institutions</t>
  </si>
  <si>
    <t>Three important issues to be addressed to increase the capacity to acceptable levels</t>
  </si>
  <si>
    <t xml:space="preserve">Willing to join network? </t>
  </si>
  <si>
    <t>Willing to receive CDC questionnaire?</t>
  </si>
  <si>
    <t>Institute of Public Health, Muhimbili University College of Health Sciences, University of Dar es Salaam, PO Box 65015</t>
  </si>
  <si>
    <t>Does the institution produce an annual report?</t>
  </si>
  <si>
    <t>Y</t>
  </si>
  <si>
    <t>Does unit/dept/school have its own vision/mission statement</t>
  </si>
  <si>
    <t>Dept</t>
  </si>
  <si>
    <t>Btw 36 &amp; 50 yrs of age</t>
  </si>
  <si>
    <t>Comment</t>
  </si>
  <si>
    <t xml:space="preserve"> </t>
  </si>
  <si>
    <t>M.Med (comm health) last intake 1985/7</t>
  </si>
  <si>
    <t>Comments:</t>
  </si>
  <si>
    <t>Comments</t>
  </si>
  <si>
    <t>High Institute of Public Health (no questionnaire returned)</t>
  </si>
  <si>
    <t>Mansoura University (no questionnaire returned)</t>
  </si>
  <si>
    <t>Tanta University (no questionnaire returned)</t>
  </si>
  <si>
    <t>Suez Canal University (no questionnaire returned)</t>
  </si>
  <si>
    <t>Menya University (no questionnaire returned)</t>
  </si>
  <si>
    <t>Souhag School of Medicine (no questionnaire returned)</t>
  </si>
  <si>
    <t>Ain Shams School of Medicine, Public Health Department, Abbesseya Square</t>
  </si>
  <si>
    <t>Cairo</t>
  </si>
  <si>
    <t>Alexandria School of Medicine, Public Health Department.</t>
  </si>
  <si>
    <t>Alexandria</t>
  </si>
  <si>
    <t>El Azarita</t>
  </si>
  <si>
    <t>Azhar University, School of Medicine, Banin, Public Health Department, Mostafa El Nahass</t>
  </si>
  <si>
    <t>St. Nasr City, Cairo</t>
  </si>
  <si>
    <t>Zimbabwe</t>
  </si>
  <si>
    <t>Y=17 (74%)</t>
  </si>
  <si>
    <t>N=6 (26%)</t>
  </si>
  <si>
    <t>Cairo University Schol of Medicine, Public Health Department, El Manial</t>
  </si>
  <si>
    <t xml:space="preserve">169 El Horeya St, Azarita </t>
  </si>
  <si>
    <t>Mansoura University School of Medicine, Public Health Department, Gomhoreya St</t>
  </si>
  <si>
    <t>Mansoura</t>
  </si>
  <si>
    <t>Ain Shams School of Medicine, Public Health Department, El Gesh</t>
  </si>
  <si>
    <t xml:space="preserve">St. Tanta </t>
  </si>
  <si>
    <t xml:space="preserve">Suex Canal School of Medicine, Public Health Department, </t>
  </si>
  <si>
    <t>Ismailia</t>
  </si>
  <si>
    <t>Ain Shams School of Medicine, Public Health Department</t>
  </si>
  <si>
    <t>19 Zeneket Tarik, Ben Ziad, B.P. 9154, Meress Sultan Casa</t>
  </si>
  <si>
    <t>+212-22-26-0605</t>
  </si>
  <si>
    <t>+212-22-26-14-53</t>
  </si>
  <si>
    <t>Complexe Universitaire, B.P. 6203</t>
  </si>
  <si>
    <t>Rabat</t>
  </si>
  <si>
    <t>+212-37-77-41-38</t>
  </si>
  <si>
    <t>+212-3777-3701</t>
  </si>
  <si>
    <t>Rue Sidi Harazem B.P. 1893, km 2,200 Fes</t>
  </si>
  <si>
    <t>+212-55-616-93-19</t>
  </si>
  <si>
    <t>111</t>
  </si>
  <si>
    <t>. Mono graduate work as family physicians in MOHP and also as primary physicians. - Some work in health sector reform of MOHP</t>
  </si>
  <si>
    <t>Bahrin centre for study and research kingdom of baharin</t>
  </si>
  <si>
    <t>1.communication skills training.  2. cnsultation trainings.  3.ethics training</t>
  </si>
  <si>
    <t>spread  throughout Kenya</t>
  </si>
  <si>
    <t>32</t>
  </si>
  <si>
    <t>Mr. Wlly Matuku, corporate IT Manager, tel. 6993308</t>
  </si>
  <si>
    <t>Moi University (in Kenya)</t>
  </si>
  <si>
    <t>Tulane University(USA)</t>
  </si>
  <si>
    <t>1. Scaling up of human resources for health. 2. Strengthening capacity in health systems research. 3. Address the brain drain (migration of health workers to Western wotld)</t>
  </si>
  <si>
    <t>Yes-AMREF is willing to partner with like-minded institutions in capacity building of human resource for health.</t>
  </si>
  <si>
    <t>Nazarius</t>
  </si>
  <si>
    <t>+234-2-2317717 or 2411081</t>
  </si>
  <si>
    <t>+234-2-2410081 ext 3147</t>
  </si>
  <si>
    <t>+234-2-2411768</t>
  </si>
  <si>
    <t>+234-2-2413545</t>
  </si>
  <si>
    <t>institute2002@yahoo.co.uk</t>
  </si>
  <si>
    <t>provost.med@skannet.com.ng</t>
  </si>
  <si>
    <t>Oladipo</t>
  </si>
  <si>
    <t>Olujimi</t>
  </si>
  <si>
    <t>Emeritus Professor</t>
  </si>
  <si>
    <t>University of Pretoria</t>
  </si>
  <si>
    <t>Mrs</t>
  </si>
  <si>
    <t>J.E.</t>
  </si>
  <si>
    <t>Jacqueline</t>
  </si>
  <si>
    <t>Elizabeth</t>
  </si>
  <si>
    <t>Wolvaardt</t>
  </si>
  <si>
    <t>Academic Programme Co-ordinator</t>
  </si>
  <si>
    <t>School of Health Systems and Public Health, University of Pretoria, P.O. Box 667</t>
  </si>
  <si>
    <t>Pretoria</t>
  </si>
  <si>
    <t>Gauteng</t>
  </si>
  <si>
    <t>0001</t>
  </si>
  <si>
    <t>+27-12-8413345</t>
  </si>
  <si>
    <t>+27-12-8413308</t>
  </si>
  <si>
    <t>+27-12-841-3308</t>
  </si>
  <si>
    <t>+27-12-8413328</t>
  </si>
  <si>
    <t>academic@med.up.ac.za</t>
  </si>
  <si>
    <t>C.</t>
  </si>
  <si>
    <t>Carel</t>
  </si>
  <si>
    <t>IJsselmuiden</t>
  </si>
  <si>
    <t>Director, SHSPH</t>
  </si>
  <si>
    <t>+27-12-8413230</t>
  </si>
  <si>
    <t>carel@medic.up.ac.za</t>
  </si>
  <si>
    <t>UP</t>
  </si>
  <si>
    <t>www.up.ac.za</t>
  </si>
  <si>
    <t>School of Health Systems and Public Health</t>
  </si>
  <si>
    <t>Department of Medicine, University College Hospital, Ibadan, Nigeria</t>
  </si>
  <si>
    <t>Student PHD</t>
  </si>
  <si>
    <t>% part time</t>
  </si>
  <si>
    <t>Normal duration (months)</t>
  </si>
  <si>
    <t>% students complete in time</t>
  </si>
  <si>
    <t>% field based</t>
  </si>
  <si>
    <t>Student Dr PH</t>
  </si>
  <si>
    <t>Student Doctoral Other</t>
  </si>
  <si>
    <t xml:space="preserve">Vision: The transformation of the health sector from a predominantly curative, hospital-based service to a quality, comprehensive community-based participatory and equitable system through developing and strengthening public health practice and primary health care.  </t>
  </si>
  <si>
    <t>+263-4-791631</t>
  </si>
  <si>
    <t>+263-4-795835</t>
  </si>
  <si>
    <t>University of Ghana</t>
  </si>
  <si>
    <t>F.K.</t>
  </si>
  <si>
    <t>Frederick</t>
  </si>
  <si>
    <t>Kwadwo</t>
  </si>
  <si>
    <t>Wurapa</t>
  </si>
  <si>
    <t>Tunis</t>
  </si>
  <si>
    <t>1006</t>
  </si>
  <si>
    <t>Tunisia</t>
  </si>
  <si>
    <t>+216-71-563709</t>
  </si>
  <si>
    <t>+216-71-563710</t>
  </si>
  <si>
    <t>+216-569427</t>
  </si>
  <si>
    <t>Mohamed.Chahed@fmt.rnu.tn</t>
  </si>
  <si>
    <t>GSM: +261-98-325378</t>
  </si>
  <si>
    <t>FMT</t>
  </si>
  <si>
    <t>Unité de médecine communautaire</t>
  </si>
  <si>
    <t>Prof Rachid Mechmeche</t>
  </si>
  <si>
    <t>+216-71-569427</t>
  </si>
  <si>
    <t>Social Mobilisation for Health</t>
  </si>
  <si>
    <t>Universidade Eduardo Mondlane</t>
  </si>
  <si>
    <t>J.F.L.</t>
  </si>
  <si>
    <t xml:space="preserve">João </t>
  </si>
  <si>
    <t>Fernando Lima</t>
  </si>
  <si>
    <t>Schwalbach</t>
  </si>
  <si>
    <t>Faculdade de Medicina-Universidade Eduardo Mondlane, Av. Salvador Allende 702</t>
  </si>
  <si>
    <t>Maputo</t>
  </si>
  <si>
    <t>257</t>
  </si>
  <si>
    <t>+258-1-428076</t>
  </si>
  <si>
    <t>+258-1-424910</t>
  </si>
  <si>
    <t>+258-1-425255</t>
  </si>
  <si>
    <t>schwal@health.ucm.mz</t>
  </si>
  <si>
    <t>R.A.</t>
  </si>
  <si>
    <t>Rui</t>
  </si>
  <si>
    <t>Alves</t>
  </si>
  <si>
    <t>Perreira</t>
  </si>
  <si>
    <t>Director do gabinete de Planificação e Cooperação</t>
  </si>
  <si>
    <t>Faculdade de Medicina</t>
  </si>
  <si>
    <t>A Faculdade de Medicina, como arte integrante da UEM, empenha-se em graduar e pos graduar professionais de medicina e de profissocs aliadas de saude com excelencia de qualidade e capazes de integrar e chefiar equipes de saude a nivel nacional, regional ou internacional ou internacional.  A faculdade de medicina estimula e promove a investigacao em saude a todos os niveis, colaborando de forma activa e util com todos os intervenientes sociais, nomeadamente o Ministerio da saude, no desendho e aferimento dos programas de Saude de mocambique.  A faculdade de medicina promove a saude comunitaria e presta servicos cientificos e</t>
  </si>
  <si>
    <t>Medicina</t>
  </si>
  <si>
    <t>Universidade Western Cape</t>
  </si>
  <si>
    <t>Universidade de Oslo, Universidade Autonomo de Barcelona, Universidade Sassari, Universidade Wagner-New York</t>
  </si>
  <si>
    <t>1. Aumentar o número de docentes a tempo inteiro; 2. Aumentar o número de estudantes nacionais por ano; 3. Obter financiamento</t>
  </si>
  <si>
    <t>Ferrinho</t>
  </si>
  <si>
    <t>Improve the awareness of the public and policy makers towards the importance of public health education; Introducation of PH education in the early years of learning; Importance of field studies and research work in the reflection and application of the academic knowledge.</t>
  </si>
  <si>
    <t>Faculty of medicine of Monastir</t>
  </si>
  <si>
    <t>Soltani</t>
  </si>
  <si>
    <t>Department of Community Medicine, Faculty of Medicine of Monastir</t>
  </si>
  <si>
    <t>Monastir</t>
  </si>
  <si>
    <t>5019</t>
  </si>
  <si>
    <t>+216-73-462200</t>
  </si>
  <si>
    <t>+216-73-460737</t>
  </si>
  <si>
    <t>Mohamed.soltani@fm.rnu.tn</t>
  </si>
  <si>
    <t>Prof Abdallah Bchir</t>
  </si>
  <si>
    <t>abdallah.bchir@rns.tn</t>
  </si>
  <si>
    <t>56. '1-2' associate staff paid by the institution is recorded as '2' (Tunisia, Faculté de Médecine de Tunis)</t>
  </si>
  <si>
    <t>57. '4-5' FTE's are recorded as 4.5 FTE's (Tunisia, Faculté de Médecine de Tunis)</t>
  </si>
  <si>
    <t>58. In the publications section, books/chapters has been entered as '1-2', but will be recorded as '2'. (Tunisia, Faculté de Médecine de Tunis)</t>
  </si>
  <si>
    <t>Category</t>
  </si>
  <si>
    <t>A. STAFF</t>
  </si>
  <si>
    <t>Paid by Institution</t>
  </si>
  <si>
    <t>Full-time</t>
  </si>
  <si>
    <t>Part-time</t>
  </si>
  <si>
    <t>Associate</t>
  </si>
  <si>
    <t>Paid by External Funds</t>
  </si>
  <si>
    <t>Total FTEs</t>
  </si>
  <si>
    <t>Gender Distribution Full-time</t>
  </si>
  <si>
    <t>Gender Distribution Part-time</t>
  </si>
  <si>
    <t>Qualification (F/T + P/T)</t>
  </si>
  <si>
    <t>DOCTORAL</t>
  </si>
  <si>
    <t>MASTERS</t>
  </si>
  <si>
    <t>BACHELORS</t>
  </si>
  <si>
    <t>NO BACHELORS</t>
  </si>
  <si>
    <t>Age Distribution (F/T + P/T)</t>
  </si>
  <si>
    <t>&lt;35 years</t>
  </si>
  <si>
    <t>35 - 50 years</t>
  </si>
  <si>
    <t>51 years+</t>
  </si>
  <si>
    <t>Nationality</t>
  </si>
  <si>
    <t>NATIONALS</t>
  </si>
  <si>
    <t>INTERNATIONAL: AFRICA</t>
  </si>
  <si>
    <t>INTERNATIONAL: ELSEWHERE</t>
  </si>
  <si>
    <t>B. STUDENTS</t>
  </si>
  <si>
    <t>Pre-Graduate Students</t>
  </si>
  <si>
    <t>Post-Graduate Students</t>
  </si>
  <si>
    <t>PhD Students</t>
  </si>
  <si>
    <t>% part-time</t>
  </si>
  <si>
    <t>Normal duartion (months)</t>
  </si>
  <si>
    <t>% completed in time</t>
  </si>
  <si>
    <t>MPH Students</t>
  </si>
  <si>
    <t>Msc Students</t>
  </si>
  <si>
    <t>Post Graduate Diploma Students</t>
  </si>
  <si>
    <t>Other Post-Graduate Degree Student Characteristics</t>
  </si>
  <si>
    <t>% Male</t>
  </si>
  <si>
    <t>% Foreign</t>
  </si>
  <si>
    <t>% Full scholarship</t>
  </si>
  <si>
    <t>Short Course / non-degree Students</t>
  </si>
  <si>
    <t>C: BUDGET</t>
  </si>
  <si>
    <t>Public Health as % of Institutional Budget</t>
  </si>
  <si>
    <t>% Income from Government</t>
  </si>
  <si>
    <t>Insititution as a whole</t>
  </si>
  <si>
    <t>% Income from Tuition Fees</t>
  </si>
  <si>
    <t>% Income from Research Grant</t>
  </si>
  <si>
    <t>% Income from International aid</t>
  </si>
  <si>
    <t>D: Facilities and Equipment</t>
  </si>
  <si>
    <t>Class &amp; Lecture rooms: Sufficient</t>
  </si>
  <si>
    <t>Laboratories: Sufficient</t>
  </si>
  <si>
    <t>Student Study Space: Sufficient</t>
  </si>
  <si>
    <t>Field Sites: Sufficient</t>
  </si>
  <si>
    <t>Field Supervisors: Sufficient</t>
  </si>
  <si>
    <t>Transport for Students: Sufficient</t>
  </si>
  <si>
    <t>Access to Internet</t>
  </si>
  <si>
    <r>
      <t>·</t>
    </r>
    <r>
      <rPr>
        <sz val="7"/>
        <color indexed="8"/>
        <rFont val="Times New Roman"/>
        <family val="1"/>
      </rPr>
      <t xml:space="preserve">          </t>
    </r>
    <r>
      <rPr>
        <sz val="9"/>
        <color indexed="8"/>
        <rFont val="Arial"/>
        <family val="2"/>
      </rPr>
      <t>staff</t>
    </r>
  </si>
  <si>
    <r>
      <t>·</t>
    </r>
    <r>
      <rPr>
        <sz val="7"/>
        <color indexed="8"/>
        <rFont val="Times New Roman"/>
        <family val="1"/>
      </rPr>
      <t xml:space="preserve">          </t>
    </r>
    <r>
      <rPr>
        <sz val="9"/>
        <color indexed="8"/>
        <rFont val="Arial"/>
        <family val="2"/>
      </rPr>
      <t>students</t>
    </r>
  </si>
  <si>
    <t>Own e-mail account</t>
  </si>
  <si>
    <t>Full internet access for work &amp; study</t>
  </si>
  <si>
    <t>Internet sufficient for online courses</t>
  </si>
  <si>
    <t>reception: C Roopnarian roopnarainc"ukzn.ca.za</t>
  </si>
  <si>
    <t>0.60</t>
  </si>
  <si>
    <t>0.20</t>
  </si>
  <si>
    <t>0.65</t>
  </si>
  <si>
    <t>Formal agreement with SADC to training Post-graduates</t>
  </si>
  <si>
    <t>see</t>
  </si>
  <si>
    <t>attached</t>
  </si>
  <si>
    <t>detailed</t>
  </si>
  <si>
    <t>document</t>
  </si>
  <si>
    <t>1193503</t>
  </si>
  <si>
    <t>1. additional posts sub-vented by both the  University and Department of health. 2.Career path for Public Health Specilaists. 3. Physical infranstructure needs urgent upgrade</t>
  </si>
  <si>
    <t>current job descriptions in the Public Health services do not require any public health training-hence an explicit career path is needed</t>
  </si>
  <si>
    <t>Don't Know</t>
  </si>
  <si>
    <t>1.Experiential training in Public Health Medicine. 2. Clear Scope of practice. 3. Engaging the National and Provincial Departments of Health practitoners</t>
  </si>
  <si>
    <t>np</t>
  </si>
  <si>
    <t>1. Establishment of graduate programmes ( higher diploma/M.Sc.) in priority areas: Epidermology, Biostatistics and Health system management. 2. Creation of formal links, with institutes inside and outside Africa, for collaboration in graduate education. 3. Establishment of joint researches in priority public health problems and issues with institutes inside and outside Africa</t>
  </si>
  <si>
    <t>Same person</t>
  </si>
  <si>
    <t>Promotion of public et env. Health</t>
  </si>
  <si>
    <t>All</t>
  </si>
  <si>
    <t>Dept of Public Health for UN Medicine</t>
  </si>
  <si>
    <t>Director of Learning Systems</t>
  </si>
  <si>
    <t>To assist the ministry of health  and child welfare MOHCW) to create a permanent capacity to recruit, train and utilise public health practitioners to sustain the public health infrastructure and improve delivery of services at national, provincial, district and municipal health authority level.</t>
  </si>
  <si>
    <t>+234-8023220250</t>
  </si>
  <si>
    <t>These are too difficult to determine accurately</t>
  </si>
  <si>
    <t>MBBS (first degree)</t>
  </si>
  <si>
    <t>MSC is tropical disease control.  Last intake 96/97. 5/yr for 24 months</t>
  </si>
  <si>
    <t>Alger</t>
  </si>
  <si>
    <t xml:space="preserve">ENSP Par Bordj el Bahri </t>
  </si>
  <si>
    <t>+213-21-775516</t>
  </si>
  <si>
    <t>+213-21-773008</t>
  </si>
  <si>
    <t>La perine</t>
  </si>
  <si>
    <t>+213-21-282339</t>
  </si>
  <si>
    <t>www.wits.ac.za/publichealth/</t>
  </si>
  <si>
    <t>Acting Head: Prof Sharon Fonn S</t>
  </si>
  <si>
    <t>73</t>
  </si>
  <si>
    <t>630</t>
  </si>
  <si>
    <t>268</t>
  </si>
  <si>
    <t>DOH</t>
  </si>
  <si>
    <t>Faculty of Public ET ENV.HEALTH, University of khartoum, P.O Box 205</t>
  </si>
  <si>
    <t>Greater Wad Medani</t>
  </si>
  <si>
    <t>+249-511-843415</t>
  </si>
  <si>
    <t>+249-511-843787</t>
  </si>
  <si>
    <t>samhamid2002@yahoo.co.uk</t>
  </si>
  <si>
    <t>M.E</t>
  </si>
  <si>
    <t>Magda</t>
  </si>
  <si>
    <t>Elhadi</t>
  </si>
  <si>
    <t>Yousif</t>
  </si>
  <si>
    <t>magi_@yahoo.com</t>
  </si>
  <si>
    <t>FMUG</t>
  </si>
  <si>
    <t>1975</t>
  </si>
  <si>
    <t>geziramed@yahoo.com</t>
  </si>
  <si>
    <t>60</t>
  </si>
  <si>
    <t>Abdelsalam</t>
  </si>
  <si>
    <t>Daoud</t>
  </si>
  <si>
    <t xml:space="preserve"> Director of the Public health Unit</t>
  </si>
  <si>
    <t>Shendi University-Faculty of Medicine and Health sciences. P. O. Box 10</t>
  </si>
  <si>
    <t>Shendi</t>
  </si>
  <si>
    <t>+249-261-74160</t>
  </si>
  <si>
    <t>+249-261-72509</t>
  </si>
  <si>
    <t>+249-261-73988</t>
  </si>
  <si>
    <t>Gamal</t>
  </si>
  <si>
    <t>Elemeray</t>
  </si>
  <si>
    <t>Dean Faculty of medicine</t>
  </si>
  <si>
    <t>+249-261-75512</t>
  </si>
  <si>
    <t>1990</t>
  </si>
  <si>
    <t>Public Health</t>
  </si>
  <si>
    <t>30</t>
  </si>
  <si>
    <t>Bsc PH</t>
  </si>
  <si>
    <t>250</t>
  </si>
  <si>
    <t>Y:</t>
  </si>
  <si>
    <t>E.A</t>
  </si>
  <si>
    <t>Eisa abn Boubaker</t>
  </si>
  <si>
    <t>Galalien</t>
  </si>
  <si>
    <t>El Obeid</t>
  </si>
  <si>
    <t>Shiekan</t>
  </si>
  <si>
    <t>0024961125113</t>
  </si>
  <si>
    <t>0024961123108</t>
  </si>
  <si>
    <t>Tel:0024911226144</t>
  </si>
  <si>
    <t>Lecturere</t>
  </si>
  <si>
    <t>IM</t>
  </si>
  <si>
    <t>ihsan</t>
  </si>
  <si>
    <t>Makki</t>
  </si>
  <si>
    <t>Agab El Dour</t>
  </si>
  <si>
    <t>0024961124444</t>
  </si>
  <si>
    <t>Director, PHC and Health Education Centre</t>
  </si>
  <si>
    <t xml:space="preserve">In brochure provided: a) Diploma training - to respond to the needs of francophone countries in Africa by training specialists in Public Health, by preparing them for the MPH diploma.  An MSc programme in epidemiology has also been available since 2000-2001 school year.  b) Intensive training- providing short courses in communication, pleading for health support, etc. </t>
  </si>
  <si>
    <t>itakougang@yahoo.com</t>
  </si>
  <si>
    <t>Iquakyi@noguchi.mimcom.net</t>
  </si>
  <si>
    <t>Ogun State</t>
  </si>
  <si>
    <t>oladepod@yahoo.com</t>
  </si>
  <si>
    <t>Akinkugbe</t>
  </si>
  <si>
    <t>University of Stellenbosch</t>
  </si>
  <si>
    <t>Neil</t>
  </si>
  <si>
    <t>Cameron</t>
  </si>
  <si>
    <t>Community Health Department, Health Science Faculty, University of Stellenbosch, P.O. Box 19063, Tygerberg</t>
  </si>
  <si>
    <t xml:space="preserve">1. Conduct research into medical, social and educational problems in the field of child health.  2. Undertake the teaching of medical graduates - in the post-graduate phase and the teaching of medical and other auxilliaries.  3. Give service in the area of primary health care particularly of children and health education of mothers. </t>
  </si>
  <si>
    <t>A large classroom for 150</t>
  </si>
  <si>
    <t>Large study space for 50-70</t>
  </si>
  <si>
    <t>1 big bus &amp; 1 small bus</t>
  </si>
  <si>
    <t>6</t>
  </si>
  <si>
    <t>Un programme de formation pertinent (adapté aux besoins de santé réels de la population), dynamique (place aux nouvelles technologies de l’information) et orienté sur la résolution des problèmes (Problem Based Learning);  Des terrains de stages propres à la santé publique, équivalent aux terrains de stages des hospitaliers;  Des ressources suffisantes qui vont de paires  avec le mandat de recherche – action dévolu à la santé publique; Des réseaux d’échanges et de collaboration entre les écoles de santé publique ainsi que les autres partenaires de la santé publique.</t>
  </si>
  <si>
    <t>Dean Faculty of Clinical Sciences, College of Health Sciences, Uniport</t>
  </si>
  <si>
    <t>Abbreviated Name of Institution</t>
  </si>
  <si>
    <t>Uniport</t>
  </si>
  <si>
    <t>OUI, OUI bien sur….</t>
  </si>
  <si>
    <t xml:space="preserve">Ecole National de Sante Publique. </t>
  </si>
  <si>
    <t>1. External examiners; 2. Evaluations; 3. Visiting lecturers</t>
  </si>
  <si>
    <t>The instyitution is willing to join both regional and contonental so that standards of puplic health practitioner in Zimbabwe</t>
  </si>
  <si>
    <t>1. Strengthen the demand side, e.g: *National, Provincial and Local Authority health departments should make a MPH or equivalent a strong requirement for any senior or middle level post involving management of health system, district facility or special programme.  * Health Depts should establish Epidemiologist posts, to be more than data managers.  If there were more demand of this nature, postgraduate programmes could be tailored more closely to the needs of the relevant health system.  2. We need to raise the standard of epidemiology and biostatistics in South Africa.  This means attracting, holding and placing career epidemiologists.  Despite the rapid expansion of MPH programmes, there is still a very small cadre of PhD level epidemiologists and biostatisticians.  As an indication, WITS have had difficulty filling a Chair in Epidemiology.  Also the Epidemiology Society of Southern Africa was not sustainable, being replaced, appropriately, by a PH association.  [Point 3 in next cell]</t>
  </si>
  <si>
    <t>[From previous cell]  3. With enough of a cohort now, we need an empirical assesment of where MPH graduates are landing up so that programmes and career advice can be tailored accordingly. However, there will always be place for an open ended generalist ("untailored") training which candidates use to strengthen critical thinking, skills and to broaden their horizons.</t>
  </si>
  <si>
    <t>Faculte de Medecine et de Pharmacie de Casablanca (no questionnaire returned)</t>
  </si>
  <si>
    <t>Faculte de Medecine et de Pharmacie de Rabat (no questionnaire returned)</t>
  </si>
  <si>
    <t>Faculte de Medecine de Fes (no questionnaire returned)</t>
  </si>
  <si>
    <t>Institut National de l'Administration Sanitaire. Rabat (no questionnaire returned)</t>
  </si>
  <si>
    <t>10. 'N/A' is recorded as blank in sources of income (Egypt, Menoufiya University)</t>
  </si>
  <si>
    <t>Pour l'institution : Oui, à condition d'agir pour vaincre les résistances intra-faculté.  Oui, en tant qu'enseignant convaincu que le rayonnement de la discipline passe par l'amélioration de l'offre de formation spécifique à la discipline : Totale disposition à agir pour implanter un tel réseau en collaboration avec des collègues nationaux déjà agissant à ce niveau ( Dr Bchir est l'exemple).</t>
  </si>
  <si>
    <t>Institut National de la Santé Publique</t>
  </si>
  <si>
    <t>Maître de confénce Agrégé</t>
  </si>
  <si>
    <t>Maître de conf Ag</t>
  </si>
  <si>
    <t>Hsairi</t>
  </si>
  <si>
    <t>Chargé des études 'Epidémiologie et la lutte contre le cancer'</t>
  </si>
  <si>
    <t>1002</t>
  </si>
  <si>
    <t>+216-71-787414</t>
  </si>
  <si>
    <t>+216-71-800506</t>
  </si>
  <si>
    <t>mohamed.hsairi@rns.tn</t>
  </si>
  <si>
    <t>AHU</t>
  </si>
  <si>
    <t>R</t>
  </si>
  <si>
    <t>University of Khartoum</t>
  </si>
  <si>
    <t>ME</t>
  </si>
  <si>
    <t>Elhag</t>
  </si>
  <si>
    <t>Elkhidir</t>
  </si>
  <si>
    <t>Head of Dept of Epidemiology</t>
  </si>
  <si>
    <t>Khartoum</t>
  </si>
  <si>
    <t>Sudan</t>
  </si>
  <si>
    <t>788309</t>
  </si>
  <si>
    <t>485413</t>
  </si>
  <si>
    <t>AE</t>
  </si>
  <si>
    <t>Elmardi</t>
  </si>
  <si>
    <t>Dean, Faculty of Public et Env Health</t>
  </si>
  <si>
    <t>772690</t>
  </si>
  <si>
    <t>Department of Epidemiology</t>
  </si>
  <si>
    <t>Dept of Epidemiology, Faculty of Public et Env Health, University of Khartoum, Box 205</t>
  </si>
  <si>
    <t>Institut Regional de Santé Publique / Ouidah</t>
  </si>
  <si>
    <t>Michel</t>
  </si>
  <si>
    <t>Makoutode</t>
  </si>
  <si>
    <t>Condonmateur Pédadogogique et Scientifique</t>
  </si>
  <si>
    <t>01 BP 918, Cotonou</t>
  </si>
  <si>
    <t>Ouidah</t>
  </si>
  <si>
    <t>Atlantique</t>
  </si>
  <si>
    <t>021BP94</t>
  </si>
  <si>
    <t>Benin</t>
  </si>
  <si>
    <t>+229-341671</t>
  </si>
  <si>
    <t>+229-341675</t>
  </si>
  <si>
    <t>+229-341672</t>
  </si>
  <si>
    <t>inspadim@intonet.bj</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</si>
</sst>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 #,##0_ ;_ * \-#,##0_ ;_ * &quot;-&quot;_ ;_ @_ "/>
    <numFmt numFmtId="186" formatCode="_ &quot;R&quot;\ * #,##0.00_ ;_ &quot;R&quot;\ * \-#,##0.00_ ;_ &quot;R&quot;\ * &quot;-&quot;??_ ;_ @_ "/>
    <numFmt numFmtId="187" formatCode="_ * #,##0.00_ ;_ * \-#,##0.00_ ;_ * &quot;-&quot;??_ ;_ @_ "/>
    <numFmt numFmtId="188" formatCode="mmmm\ d\,\ yyyy"/>
    <numFmt numFmtId="189" formatCode="m/d"/>
    <numFmt numFmtId="190" formatCode="0.0%"/>
    <numFmt numFmtId="191" formatCode="&quot;Yes&quot;;&quot;Yes&quot;;&quot;No&quot;"/>
    <numFmt numFmtId="192" formatCode="&quot;True&quot;;&quot;True&quot;;&quot;False&quot;"/>
    <numFmt numFmtId="193" formatCode="&quot;On&quot;;&quot;On&quot;;&quot;Off&quot;"/>
    <numFmt numFmtId="194" formatCode="0.000%"/>
    <numFmt numFmtId="195" formatCode="0.0"/>
    <numFmt numFmtId="196" formatCode="0.000"/>
    <numFmt numFmtId="197" formatCode="[$€-2]\ #,##0.00_);[Red]\([$€-2]\ #,##0.00\)"/>
    <numFmt numFmtId="198" formatCode="_(* #,##0.0_);_(* \(#,##0.0\);_(* &quot;-&quot;??_);_(@_)"/>
    <numFmt numFmtId="199" formatCode="_(* #,##0_);_(* \(#,##0\);_(* &quot;-&quot;??_);_(@_)"/>
    <numFmt numFmtId="200" formatCode="#\ ###\ ##0"/>
    <numFmt numFmtId="201" formatCode="0.0000000"/>
    <numFmt numFmtId="202" formatCode="0.000000"/>
    <numFmt numFmtId="203" formatCode="0.00000"/>
    <numFmt numFmtId="204" formatCode="0.0000"/>
    <numFmt numFmtId="205" formatCode="_(* #,##0.000_);_(* \(#,##0.000\);_(* &quot;-&quot;??_);_(@_)"/>
  </numFmts>
  <fonts count="19">
    <font>
      <sz val="10"/>
      <color indexed="8"/>
      <name val="Arial"/>
      <family val="0"/>
    </font>
    <font>
      <sz val="8"/>
      <color indexed="8"/>
      <name val="Times New Roman"/>
      <family val="0"/>
    </font>
    <font>
      <u val="single"/>
      <sz val="10"/>
      <color indexed="12"/>
      <name val="Arial"/>
      <family val="0"/>
    </font>
    <font>
      <u val="single"/>
      <sz val="10"/>
      <color indexed="36"/>
      <name val="Arial"/>
      <family val="0"/>
    </font>
    <font>
      <b/>
      <sz val="8"/>
      <color indexed="8"/>
      <name val="Arial"/>
      <family val="2"/>
    </font>
    <font>
      <sz val="8"/>
      <color indexed="8"/>
      <name val="Arial"/>
      <family val="2"/>
    </font>
    <font>
      <b/>
      <sz val="10"/>
      <color indexed="8"/>
      <name val="Arial"/>
      <family val="2"/>
    </font>
    <font>
      <vertAlign val="superscript"/>
      <sz val="10"/>
      <color indexed="8"/>
      <name val="Arial"/>
      <family val="2"/>
    </font>
    <font>
      <sz val="10"/>
      <name val="Arial"/>
      <family val="0"/>
    </font>
    <font>
      <sz val="8"/>
      <name val="Arial"/>
      <family val="0"/>
    </font>
    <font>
      <i/>
      <sz val="10"/>
      <color indexed="8"/>
      <name val="Arial"/>
      <family val="2"/>
    </font>
    <font>
      <sz val="9"/>
      <color indexed="8"/>
      <name val="Arial"/>
      <family val="2"/>
    </font>
    <font>
      <sz val="7"/>
      <color indexed="8"/>
      <name val="Times New Roman"/>
      <family val="1"/>
    </font>
    <font>
      <sz val="10"/>
      <color indexed="10"/>
      <name val="Arial"/>
      <family val="0"/>
    </font>
    <font>
      <sz val="10"/>
      <color indexed="8"/>
      <name val="Times New Roman"/>
      <family val="1"/>
    </font>
    <font>
      <sz val="9"/>
      <name val="Tahoma"/>
      <family val="0"/>
    </font>
    <font>
      <b/>
      <sz val="9"/>
      <name val="Tahoma"/>
      <family val="0"/>
    </font>
    <font>
      <vertAlign val="superscript"/>
      <sz val="12"/>
      <color indexed="8"/>
      <name val="Arial"/>
      <family val="2"/>
    </font>
    <font>
      <b/>
      <sz val="8"/>
      <name val="Arial"/>
      <family val="2"/>
    </font>
  </fonts>
  <fills count="3">
    <fill>
      <patternFill/>
    </fill>
    <fill>
      <patternFill patternType="gray125"/>
    </fill>
    <fill>
      <patternFill patternType="solid">
        <fgColor indexed="44"/>
        <bgColor indexed="64"/>
      </patternFill>
    </fill>
  </fills>
  <borders count="12">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325">
    <xf numFmtId="0" fontId="0" fillId="0" borderId="0" xfId="0" applyAlignment="1">
      <alignment/>
    </xf>
    <xf numFmtId="0" fontId="5" fillId="0" borderId="0" xfId="0" applyFont="1" applyAlignment="1">
      <alignment/>
    </xf>
    <xf numFmtId="0" fontId="4" fillId="0" borderId="1" xfId="0" applyFont="1" applyFill="1" applyBorder="1" applyAlignment="1">
      <alignment horizontal="left"/>
    </xf>
    <xf numFmtId="0" fontId="5" fillId="0" borderId="0" xfId="0" applyFont="1" applyAlignment="1">
      <alignment wrapText="1"/>
    </xf>
    <xf numFmtId="49" fontId="5" fillId="0" borderId="0" xfId="0" applyNumberFormat="1" applyFont="1" applyFill="1" applyAlignment="1" applyProtection="1">
      <alignment horizontal="left"/>
      <protection/>
    </xf>
    <xf numFmtId="9" fontId="5" fillId="0" borderId="0" xfId="0" applyNumberFormat="1" applyFont="1" applyAlignment="1">
      <alignment/>
    </xf>
    <xf numFmtId="0" fontId="5" fillId="0" borderId="0" xfId="0" applyFont="1" applyAlignment="1">
      <alignment horizontal="left" wrapText="1"/>
    </xf>
    <xf numFmtId="49" fontId="5" fillId="0" borderId="0" xfId="0" applyNumberFormat="1" applyFont="1" applyAlignment="1">
      <alignment horizontal="left" wrapText="1"/>
    </xf>
    <xf numFmtId="0" fontId="5" fillId="0" borderId="0" xfId="0" applyFont="1" applyAlignment="1" applyProtection="1">
      <alignment/>
      <protection/>
    </xf>
    <xf numFmtId="0" fontId="5" fillId="0" borderId="0" xfId="0" applyFont="1" applyAlignment="1">
      <alignment horizontal="left"/>
    </xf>
    <xf numFmtId="0" fontId="5" fillId="0" borderId="2" xfId="0" applyFont="1" applyBorder="1" applyAlignment="1">
      <alignment horizontal="left" wrapText="1"/>
    </xf>
    <xf numFmtId="0" fontId="5" fillId="0" borderId="2" xfId="0" applyFont="1" applyBorder="1" applyAlignment="1">
      <alignment wrapText="1"/>
    </xf>
    <xf numFmtId="0" fontId="5" fillId="0" borderId="2" xfId="0" applyFont="1" applyBorder="1" applyAlignment="1">
      <alignment/>
    </xf>
    <xf numFmtId="0" fontId="5" fillId="0" borderId="0" xfId="0" applyFont="1" applyBorder="1" applyAlignment="1">
      <alignment/>
    </xf>
    <xf numFmtId="0" fontId="5" fillId="0" borderId="3" xfId="0" applyFont="1" applyBorder="1" applyAlignment="1">
      <alignment horizontal="left" wrapText="1"/>
    </xf>
    <xf numFmtId="0" fontId="5" fillId="0" borderId="3" xfId="0" applyFont="1" applyBorder="1" applyAlignment="1">
      <alignment wrapText="1"/>
    </xf>
    <xf numFmtId="0" fontId="5" fillId="0" borderId="3" xfId="0" applyFont="1" applyBorder="1" applyAlignment="1">
      <alignment/>
    </xf>
    <xf numFmtId="0" fontId="5" fillId="0" borderId="4" xfId="0" applyFont="1" applyBorder="1" applyAlignment="1">
      <alignment horizontal="left" wrapText="1"/>
    </xf>
    <xf numFmtId="0" fontId="5" fillId="0" borderId="4" xfId="0" applyFont="1" applyBorder="1" applyAlignment="1">
      <alignment/>
    </xf>
    <xf numFmtId="49" fontId="5" fillId="0" borderId="3" xfId="0" applyNumberFormat="1" applyFont="1" applyBorder="1" applyAlignment="1">
      <alignment/>
    </xf>
    <xf numFmtId="0" fontId="5" fillId="0" borderId="4" xfId="0" applyFont="1" applyBorder="1" applyAlignment="1">
      <alignment horizontal="left"/>
    </xf>
    <xf numFmtId="0" fontId="0" fillId="0" borderId="0" xfId="0" applyAlignment="1">
      <alignment wrapText="1"/>
    </xf>
    <xf numFmtId="0" fontId="5" fillId="0" borderId="3" xfId="0" applyFont="1" applyBorder="1" applyAlignment="1">
      <alignment horizontal="right" wrapText="1"/>
    </xf>
    <xf numFmtId="49" fontId="5" fillId="0" borderId="3" xfId="0" applyNumberFormat="1" applyFont="1" applyBorder="1" applyAlignment="1">
      <alignment horizontal="right" wrapText="1"/>
    </xf>
    <xf numFmtId="0" fontId="5" fillId="0" borderId="2" xfId="0" applyNumberFormat="1" applyFont="1" applyBorder="1" applyAlignment="1">
      <alignment horizontal="right" wrapText="1"/>
    </xf>
    <xf numFmtId="195" fontId="5" fillId="0" borderId="2" xfId="0" applyNumberFormat="1" applyFont="1" applyBorder="1" applyAlignment="1">
      <alignment horizontal="right" wrapText="1"/>
    </xf>
    <xf numFmtId="0" fontId="5" fillId="0" borderId="0" xfId="0" applyFont="1" applyBorder="1" applyAlignment="1">
      <alignment horizontal="right" wrapText="1"/>
    </xf>
    <xf numFmtId="49" fontId="5" fillId="0" borderId="0" xfId="0" applyNumberFormat="1" applyFont="1" applyBorder="1" applyAlignment="1">
      <alignment horizontal="right" wrapText="1"/>
    </xf>
    <xf numFmtId="0" fontId="5" fillId="0" borderId="0" xfId="0" applyFont="1" applyBorder="1" applyAlignment="1">
      <alignment horizontal="right"/>
    </xf>
    <xf numFmtId="0" fontId="5" fillId="0" borderId="3" xfId="0" applyFont="1" applyBorder="1" applyAlignment="1">
      <alignment horizontal="right"/>
    </xf>
    <xf numFmtId="0" fontId="5" fillId="0" borderId="2" xfId="0" applyFont="1" applyBorder="1" applyAlignment="1">
      <alignment horizontal="right"/>
    </xf>
    <xf numFmtId="0" fontId="5" fillId="0" borderId="3" xfId="0" applyNumberFormat="1" applyFont="1" applyBorder="1" applyAlignment="1">
      <alignment horizontal="right"/>
    </xf>
    <xf numFmtId="0" fontId="5" fillId="0" borderId="0" xfId="0" applyFont="1" applyAlignment="1">
      <alignment horizontal="right"/>
    </xf>
    <xf numFmtId="2" fontId="5" fillId="0" borderId="0" xfId="0" applyNumberFormat="1" applyFont="1" applyAlignment="1">
      <alignment horizontal="right"/>
    </xf>
    <xf numFmtId="1" fontId="5" fillId="0" borderId="0" xfId="0" applyNumberFormat="1" applyFont="1" applyAlignment="1">
      <alignment horizontal="right"/>
    </xf>
    <xf numFmtId="0" fontId="5" fillId="0" borderId="0" xfId="0" applyNumberFormat="1" applyFont="1" applyBorder="1" applyAlignment="1">
      <alignment horizontal="right"/>
    </xf>
    <xf numFmtId="0" fontId="0" fillId="0" borderId="0" xfId="0" applyFont="1" applyAlignment="1">
      <alignment/>
    </xf>
    <xf numFmtId="0" fontId="6" fillId="0" borderId="0" xfId="0" applyFont="1" applyAlignment="1">
      <alignment/>
    </xf>
    <xf numFmtId="0" fontId="6" fillId="2" borderId="1" xfId="0" applyFont="1" applyFill="1" applyBorder="1" applyAlignment="1">
      <alignment horizontal="center" wrapText="1"/>
    </xf>
    <xf numFmtId="0" fontId="0" fillId="0" borderId="4" xfId="0" applyFont="1" applyBorder="1" applyAlignment="1">
      <alignment wrapText="1"/>
    </xf>
    <xf numFmtId="0" fontId="6" fillId="0" borderId="1" xfId="0" applyFont="1" applyBorder="1" applyAlignment="1">
      <alignment horizontal="center" wrapText="1"/>
    </xf>
    <xf numFmtId="0" fontId="6" fillId="0" borderId="5" xfId="0" applyFont="1" applyBorder="1" applyAlignment="1">
      <alignment horizontal="center"/>
    </xf>
    <xf numFmtId="0" fontId="6" fillId="0" borderId="3" xfId="0" applyFont="1" applyBorder="1" applyAlignment="1">
      <alignment horizontal="center"/>
    </xf>
    <xf numFmtId="0" fontId="6" fillId="0" borderId="6" xfId="0" applyFont="1" applyFill="1" applyBorder="1" applyAlignment="1">
      <alignment horizontal="left"/>
    </xf>
    <xf numFmtId="0" fontId="6" fillId="0" borderId="1" xfId="0" applyFont="1" applyFill="1" applyBorder="1" applyAlignment="1">
      <alignment horizontal="left"/>
    </xf>
    <xf numFmtId="0" fontId="6" fillId="0" borderId="1" xfId="0" applyFont="1" applyFill="1" applyBorder="1" applyAlignment="1">
      <alignment horizontal="left" wrapText="1"/>
    </xf>
    <xf numFmtId="0" fontId="6" fillId="0" borderId="7" xfId="0" applyFont="1" applyFill="1" applyBorder="1" applyAlignment="1">
      <alignment horizontal="left"/>
    </xf>
    <xf numFmtId="0" fontId="6" fillId="0" borderId="1" xfId="0" applyFont="1" applyFill="1" applyBorder="1" applyAlignment="1">
      <alignment horizontal="left" textRotation="90" wrapText="1"/>
    </xf>
    <xf numFmtId="0" fontId="6" fillId="0" borderId="1" xfId="0" applyFont="1" applyFill="1" applyBorder="1" applyAlignment="1" quotePrefix="1">
      <alignment horizontal="left" textRotation="90" wrapText="1"/>
    </xf>
    <xf numFmtId="0" fontId="6" fillId="0" borderId="1" xfId="0" applyFont="1" applyFill="1" applyBorder="1" applyAlignment="1">
      <alignment horizontal="left" textRotation="90"/>
    </xf>
    <xf numFmtId="0" fontId="6" fillId="0" borderId="6" xfId="0" applyFont="1" applyFill="1" applyBorder="1" applyAlignment="1">
      <alignment horizontal="left" wrapText="1"/>
    </xf>
    <xf numFmtId="0" fontId="0" fillId="0" borderId="0" xfId="0" applyFont="1" applyAlignment="1">
      <alignment horizontal="left" wrapText="1"/>
    </xf>
    <xf numFmtId="49" fontId="0" fillId="0" borderId="0" xfId="0" applyNumberFormat="1" applyFont="1" applyAlignment="1">
      <alignment horizontal="left" wrapText="1"/>
    </xf>
    <xf numFmtId="49" fontId="0" fillId="0" borderId="0" xfId="0" applyNumberFormat="1" applyFont="1" applyFill="1" applyAlignment="1">
      <alignment horizontal="left" wrapText="1"/>
    </xf>
    <xf numFmtId="0" fontId="2" fillId="0" borderId="0" xfId="20" applyFont="1" applyAlignment="1">
      <alignment horizontal="left" wrapText="1"/>
    </xf>
    <xf numFmtId="0" fontId="0" fillId="0" borderId="0" xfId="0" applyFont="1" applyFill="1" applyAlignment="1">
      <alignment horizontal="left" wrapText="1"/>
    </xf>
    <xf numFmtId="0" fontId="0" fillId="0" borderId="2" xfId="0" applyFont="1" applyBorder="1" applyAlignment="1">
      <alignment horizontal="right" wrapText="1"/>
    </xf>
    <xf numFmtId="0" fontId="0" fillId="0" borderId="3" xfId="0" applyFont="1" applyBorder="1" applyAlignment="1">
      <alignment horizontal="right" wrapText="1"/>
    </xf>
    <xf numFmtId="195" fontId="0" fillId="0" borderId="4" xfId="0" applyNumberFormat="1" applyFont="1" applyBorder="1" applyAlignment="1">
      <alignment horizontal="right" wrapText="1"/>
    </xf>
    <xf numFmtId="195" fontId="0" fillId="0" borderId="2" xfId="0" applyNumberFormat="1" applyFont="1" applyFill="1" applyBorder="1" applyAlignment="1">
      <alignment horizontal="right" wrapText="1"/>
    </xf>
    <xf numFmtId="195" fontId="0" fillId="0" borderId="3" xfId="0" applyNumberFormat="1" applyFont="1" applyBorder="1" applyAlignment="1">
      <alignment horizontal="right" wrapText="1"/>
    </xf>
    <xf numFmtId="195" fontId="0" fillId="0" borderId="3" xfId="0" applyNumberFormat="1" applyFont="1" applyBorder="1" applyAlignment="1">
      <alignment horizontal="left" wrapText="1"/>
    </xf>
    <xf numFmtId="0" fontId="0" fillId="0" borderId="4" xfId="0" applyFont="1" applyBorder="1" applyAlignment="1">
      <alignment horizontal="left" wrapText="1"/>
    </xf>
    <xf numFmtId="0" fontId="0" fillId="0" borderId="2" xfId="0" applyFont="1" applyBorder="1" applyAlignment="1">
      <alignment horizontal="left" wrapText="1"/>
    </xf>
    <xf numFmtId="0" fontId="0" fillId="0" borderId="0" xfId="0" applyFont="1" applyBorder="1" applyAlignment="1">
      <alignment horizontal="left" wrapText="1"/>
    </xf>
    <xf numFmtId="0" fontId="0" fillId="0" borderId="3" xfId="0" applyFont="1" applyBorder="1" applyAlignment="1">
      <alignment horizontal="left" wrapText="1"/>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right" wrapText="1"/>
    </xf>
    <xf numFmtId="0" fontId="0" fillId="0" borderId="0" xfId="0" applyFont="1" applyBorder="1" applyAlignment="1">
      <alignment horizontal="right" wrapText="1"/>
    </xf>
    <xf numFmtId="195" fontId="0" fillId="0" borderId="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2" xfId="0" applyFont="1" applyBorder="1" applyAlignment="1">
      <alignment wrapText="1"/>
    </xf>
    <xf numFmtId="0" fontId="0" fillId="0" borderId="0" xfId="0" applyFont="1" applyBorder="1" applyAlignment="1">
      <alignment wrapText="1"/>
    </xf>
    <xf numFmtId="195" fontId="0" fillId="0" borderId="0" xfId="0" applyNumberFormat="1" applyFont="1" applyBorder="1" applyAlignment="1">
      <alignment wrapText="1"/>
    </xf>
    <xf numFmtId="2" fontId="0" fillId="0" borderId="0" xfId="0" applyNumberFormat="1" applyFont="1" applyBorder="1" applyAlignment="1">
      <alignment wrapText="1"/>
    </xf>
    <xf numFmtId="2" fontId="0" fillId="0" borderId="3" xfId="0" applyNumberFormat="1" applyFont="1" applyBorder="1" applyAlignment="1">
      <alignment wrapText="1"/>
    </xf>
    <xf numFmtId="195" fontId="0" fillId="0" borderId="0" xfId="0" applyNumberFormat="1" applyFont="1" applyFill="1" applyAlignment="1">
      <alignment horizontal="right" wrapText="1"/>
    </xf>
    <xf numFmtId="0" fontId="0" fillId="0" borderId="0" xfId="0" applyFont="1" applyAlignment="1">
      <alignment horizontal="center" wrapText="1"/>
    </xf>
    <xf numFmtId="9" fontId="0" fillId="0" borderId="3" xfId="0" applyNumberFormat="1" applyFont="1" applyFill="1" applyBorder="1" applyAlignment="1">
      <alignment horizontal="left" wrapText="1"/>
    </xf>
    <xf numFmtId="195" fontId="0" fillId="0" borderId="0" xfId="0" applyNumberFormat="1" applyFont="1" applyFill="1" applyBorder="1" applyAlignment="1">
      <alignment horizontal="right" wrapText="1"/>
    </xf>
    <xf numFmtId="0" fontId="0" fillId="0" borderId="0" xfId="0" applyFont="1" applyAlignment="1">
      <alignment wrapText="1"/>
    </xf>
    <xf numFmtId="0" fontId="0" fillId="0" borderId="2" xfId="0" applyFont="1" applyBorder="1" applyAlignment="1">
      <alignment horizontal="center" wrapText="1"/>
    </xf>
    <xf numFmtId="0" fontId="0" fillId="0" borderId="0" xfId="0" applyFont="1" applyBorder="1" applyAlignment="1">
      <alignment horizontal="center" wrapText="1"/>
    </xf>
    <xf numFmtId="0" fontId="0" fillId="0" borderId="3" xfId="0" applyFont="1" applyBorder="1" applyAlignment="1">
      <alignment horizontal="center" wrapText="1"/>
    </xf>
    <xf numFmtId="17" fontId="0" fillId="0" borderId="0" xfId="0" applyNumberFormat="1" applyFont="1" applyAlignment="1">
      <alignment horizontal="left" wrapText="1"/>
    </xf>
    <xf numFmtId="195" fontId="0" fillId="0" borderId="2" xfId="0" applyNumberFormat="1" applyFont="1" applyBorder="1" applyAlignment="1">
      <alignment horizontal="right" wrapText="1"/>
    </xf>
    <xf numFmtId="195" fontId="0" fillId="0" borderId="0" xfId="0" applyNumberFormat="1" applyFont="1" applyAlignment="1">
      <alignment horizontal="right" wrapText="1"/>
    </xf>
    <xf numFmtId="195" fontId="0" fillId="0" borderId="3" xfId="0" applyNumberFormat="1" applyFont="1" applyFill="1" applyBorder="1" applyAlignment="1">
      <alignment horizontal="right" wrapText="1"/>
    </xf>
    <xf numFmtId="2" fontId="0" fillId="0" borderId="0" xfId="0" applyNumberFormat="1" applyFont="1" applyFill="1" applyBorder="1" applyAlignment="1">
      <alignment wrapText="1"/>
    </xf>
    <xf numFmtId="2" fontId="0" fillId="0" borderId="3" xfId="0" applyNumberFormat="1" applyFont="1" applyFill="1" applyBorder="1" applyAlignment="1">
      <alignment wrapText="1"/>
    </xf>
    <xf numFmtId="2" fontId="0" fillId="0" borderId="4" xfId="0" applyNumberFormat="1" applyFont="1" applyBorder="1" applyAlignment="1">
      <alignment horizontal="right" wrapText="1"/>
    </xf>
    <xf numFmtId="2" fontId="0" fillId="0" borderId="2" xfId="0" applyNumberFormat="1" applyFont="1" applyFill="1" applyBorder="1" applyAlignment="1">
      <alignment horizontal="right" wrapText="1"/>
    </xf>
    <xf numFmtId="2" fontId="0" fillId="0" borderId="3" xfId="0" applyNumberFormat="1" applyFont="1" applyFill="1" applyBorder="1" applyAlignment="1">
      <alignment horizontal="right" wrapText="1"/>
    </xf>
    <xf numFmtId="2" fontId="0" fillId="0" borderId="3" xfId="0" applyNumberFormat="1" applyFont="1" applyFill="1" applyBorder="1" applyAlignment="1">
      <alignment horizontal="left" wrapText="1"/>
    </xf>
    <xf numFmtId="0" fontId="0" fillId="0" borderId="3" xfId="0" applyFont="1" applyBorder="1" applyAlignment="1">
      <alignment wrapText="1"/>
    </xf>
    <xf numFmtId="49" fontId="0" fillId="0" borderId="2" xfId="0" applyNumberFormat="1" applyFont="1" applyBorder="1" applyAlignment="1">
      <alignment horizontal="left" wrapText="1"/>
    </xf>
    <xf numFmtId="49" fontId="0" fillId="0" borderId="0" xfId="0" applyNumberFormat="1" applyFont="1" applyBorder="1" applyAlignment="1">
      <alignment horizontal="left" wrapText="1"/>
    </xf>
    <xf numFmtId="49" fontId="0" fillId="0" borderId="3" xfId="0" applyNumberFormat="1" applyFont="1" applyBorder="1" applyAlignment="1">
      <alignment horizontal="left" wrapText="1"/>
    </xf>
    <xf numFmtId="49" fontId="0" fillId="0" borderId="4" xfId="0" applyNumberFormat="1" applyFont="1" applyBorder="1" applyAlignment="1">
      <alignment horizontal="right" wrapText="1"/>
    </xf>
    <xf numFmtId="49" fontId="0" fillId="0" borderId="0" xfId="0" applyNumberFormat="1" applyFont="1" applyBorder="1" applyAlignment="1">
      <alignment horizontal="right" wrapText="1"/>
    </xf>
    <xf numFmtId="49" fontId="0" fillId="0" borderId="0" xfId="0" applyNumberFormat="1" applyFont="1" applyBorder="1" applyAlignment="1">
      <alignment wrapText="1"/>
    </xf>
    <xf numFmtId="2" fontId="7" fillId="0" borderId="4" xfId="0" applyNumberFormat="1" applyFont="1" applyBorder="1" applyAlignment="1" quotePrefix="1">
      <alignment horizontal="right" wrapText="1"/>
    </xf>
    <xf numFmtId="2" fontId="7" fillId="0" borderId="2" xfId="0" applyNumberFormat="1" applyFont="1" applyBorder="1" applyAlignment="1" quotePrefix="1">
      <alignment horizontal="right" wrapText="1"/>
    </xf>
    <xf numFmtId="2" fontId="0" fillId="0" borderId="3" xfId="0" applyNumberFormat="1" applyFont="1" applyBorder="1" applyAlignment="1">
      <alignment horizontal="right" wrapText="1"/>
    </xf>
    <xf numFmtId="2" fontId="0" fillId="0" borderId="2" xfId="0" applyNumberFormat="1" applyFont="1" applyBorder="1" applyAlignment="1">
      <alignment horizontal="right" wrapText="1"/>
    </xf>
    <xf numFmtId="2" fontId="0" fillId="0" borderId="3" xfId="0" applyNumberFormat="1" applyFont="1" applyBorder="1" applyAlignment="1">
      <alignment horizontal="left" wrapText="1"/>
    </xf>
    <xf numFmtId="49" fontId="0" fillId="0" borderId="2" xfId="0" applyNumberFormat="1" applyFont="1" applyBorder="1" applyAlignment="1">
      <alignment horizontal="right" wrapText="1"/>
    </xf>
    <xf numFmtId="49" fontId="0" fillId="0" borderId="3" xfId="0" applyNumberFormat="1" applyFont="1" applyBorder="1" applyAlignment="1">
      <alignment horizontal="right" wrapText="1"/>
    </xf>
    <xf numFmtId="17" fontId="0" fillId="0" borderId="0" xfId="0" applyNumberFormat="1" applyFont="1" applyAlignment="1">
      <alignment wrapText="1"/>
    </xf>
    <xf numFmtId="49" fontId="0" fillId="0" borderId="0" xfId="0" applyNumberFormat="1" applyFont="1" applyAlignment="1">
      <alignment wrapText="1"/>
    </xf>
    <xf numFmtId="9" fontId="0" fillId="0" borderId="3" xfId="0" applyNumberFormat="1" applyFont="1" applyFill="1" applyBorder="1" applyAlignment="1">
      <alignment horizontal="right" wrapText="1"/>
    </xf>
    <xf numFmtId="0" fontId="0" fillId="0" borderId="0" xfId="0" applyFont="1" applyAlignment="1" quotePrefix="1">
      <alignment horizontal="left" wrapText="1"/>
    </xf>
    <xf numFmtId="49" fontId="0" fillId="0" borderId="0" xfId="0" applyNumberFormat="1" applyFont="1" applyAlignment="1">
      <alignment horizontal="center" wrapText="1"/>
    </xf>
    <xf numFmtId="14" fontId="0" fillId="0" borderId="0" xfId="0" applyNumberFormat="1" applyFont="1" applyAlignment="1">
      <alignment horizontal="left" wrapText="1"/>
    </xf>
    <xf numFmtId="0" fontId="0" fillId="0" borderId="2" xfId="0" applyNumberFormat="1" applyFont="1" applyBorder="1" applyAlignment="1">
      <alignment horizontal="right" wrapText="1"/>
    </xf>
    <xf numFmtId="2" fontId="0" fillId="0" borderId="2" xfId="0" applyNumberFormat="1" applyFont="1" applyBorder="1" applyAlignment="1">
      <alignment horizontal="left" wrapText="1"/>
    </xf>
    <xf numFmtId="0" fontId="0" fillId="0" borderId="2" xfId="0" applyNumberFormat="1" applyFont="1" applyBorder="1" applyAlignment="1">
      <alignment horizontal="left" wrapText="1"/>
    </xf>
    <xf numFmtId="0" fontId="0" fillId="0" borderId="0" xfId="0" applyNumberFormat="1" applyFont="1" applyBorder="1" applyAlignment="1">
      <alignment horizontal="right" wrapText="1"/>
    </xf>
    <xf numFmtId="9" fontId="0" fillId="0" borderId="0" xfId="0" applyNumberFormat="1" applyFont="1" applyFill="1" applyAlignment="1">
      <alignment horizontal="left" wrapText="1"/>
    </xf>
    <xf numFmtId="9" fontId="0" fillId="0" borderId="0" xfId="0" applyNumberFormat="1" applyFont="1" applyFill="1" applyAlignment="1">
      <alignment horizontal="center" wrapText="1"/>
    </xf>
    <xf numFmtId="1" fontId="0" fillId="0" borderId="0" xfId="0" applyNumberFormat="1" applyFont="1" applyFill="1" applyBorder="1" applyAlignment="1">
      <alignment horizontal="right" wrapText="1"/>
    </xf>
    <xf numFmtId="1" fontId="0" fillId="0" borderId="2" xfId="0" applyNumberFormat="1" applyFont="1" applyFill="1" applyBorder="1" applyAlignment="1">
      <alignment horizontal="right" wrapText="1"/>
    </xf>
    <xf numFmtId="9" fontId="0" fillId="0" borderId="0" xfId="0" applyNumberFormat="1" applyFont="1" applyFill="1" applyAlignment="1">
      <alignment horizontal="left" vertical="top" wrapText="1"/>
    </xf>
    <xf numFmtId="49" fontId="0" fillId="0" borderId="0" xfId="0" applyNumberFormat="1" applyFont="1" applyAlignment="1">
      <alignment/>
    </xf>
    <xf numFmtId="0" fontId="0" fillId="0" borderId="3" xfId="0" applyNumberFormat="1" applyFont="1" applyBorder="1" applyAlignment="1">
      <alignment horizontal="right" wrapText="1"/>
    </xf>
    <xf numFmtId="0" fontId="0" fillId="0" borderId="0" xfId="0" applyNumberFormat="1" applyFont="1" applyBorder="1" applyAlignment="1">
      <alignment horizontal="left" wrapText="1"/>
    </xf>
    <xf numFmtId="0" fontId="0" fillId="0" borderId="3" xfId="0" applyNumberFormat="1" applyFont="1" applyBorder="1" applyAlignment="1">
      <alignment horizontal="left" wrapText="1"/>
    </xf>
    <xf numFmtId="0" fontId="0" fillId="0" borderId="4" xfId="0" applyNumberFormat="1" applyFont="1" applyBorder="1" applyAlignment="1">
      <alignment horizontal="right" wrapText="1"/>
    </xf>
    <xf numFmtId="1" fontId="0" fillId="0" borderId="4" xfId="0" applyNumberFormat="1" applyFont="1" applyBorder="1" applyAlignment="1">
      <alignment wrapText="1"/>
    </xf>
    <xf numFmtId="1" fontId="0" fillId="0" borderId="2" xfId="0" applyNumberFormat="1" applyFont="1" applyBorder="1" applyAlignment="1">
      <alignment horizontal="left" wrapText="1"/>
    </xf>
    <xf numFmtId="1" fontId="0" fillId="0" borderId="0" xfId="0" applyNumberFormat="1" applyFont="1" applyBorder="1" applyAlignment="1">
      <alignment horizontal="left" wrapText="1"/>
    </xf>
    <xf numFmtId="1" fontId="0" fillId="0" borderId="3" xfId="0" applyNumberFormat="1" applyFont="1" applyBorder="1" applyAlignment="1">
      <alignment horizontal="left" wrapText="1"/>
    </xf>
    <xf numFmtId="1" fontId="0" fillId="0" borderId="2" xfId="0" applyNumberFormat="1" applyFont="1" applyBorder="1" applyAlignment="1">
      <alignment horizontal="right" wrapText="1"/>
    </xf>
    <xf numFmtId="1" fontId="0" fillId="0" borderId="2" xfId="0" applyNumberFormat="1" applyFont="1" applyBorder="1" applyAlignment="1">
      <alignment wrapText="1"/>
    </xf>
    <xf numFmtId="1" fontId="0" fillId="0" borderId="0" xfId="0" applyNumberFormat="1" applyFont="1" applyBorder="1" applyAlignment="1">
      <alignment wrapText="1"/>
    </xf>
    <xf numFmtId="1" fontId="0" fillId="0" borderId="3" xfId="0" applyNumberFormat="1" applyFont="1" applyBorder="1" applyAlignment="1">
      <alignment horizontal="right" wrapText="1"/>
    </xf>
    <xf numFmtId="1" fontId="0" fillId="0" borderId="4" xfId="0" applyNumberFormat="1" applyFont="1" applyBorder="1" applyAlignment="1">
      <alignment horizontal="right" wrapText="1"/>
    </xf>
    <xf numFmtId="2" fontId="0" fillId="0" borderId="4" xfId="0" applyNumberFormat="1" applyFont="1" applyFill="1" applyBorder="1" applyAlignment="1">
      <alignment horizontal="right" wrapText="1"/>
    </xf>
    <xf numFmtId="0" fontId="2" fillId="0" borderId="0" xfId="20" applyFont="1" applyFill="1" applyAlignment="1">
      <alignment horizontal="left" wrapText="1"/>
    </xf>
    <xf numFmtId="0" fontId="0" fillId="0" borderId="0" xfId="0" applyNumberFormat="1" applyFont="1" applyFill="1" applyAlignment="1">
      <alignment horizontal="left" wrapText="1"/>
    </xf>
    <xf numFmtId="0" fontId="0" fillId="0" borderId="3" xfId="0" applyFont="1" applyFill="1" applyBorder="1" applyAlignment="1">
      <alignment horizontal="right" wrapText="1"/>
    </xf>
    <xf numFmtId="0" fontId="0" fillId="0" borderId="4" xfId="0" applyFont="1" applyFill="1" applyBorder="1" applyAlignment="1">
      <alignment horizontal="left" wrapText="1"/>
    </xf>
    <xf numFmtId="0" fontId="0" fillId="0" borderId="2" xfId="0"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wrapText="1"/>
    </xf>
    <xf numFmtId="0" fontId="0" fillId="0" borderId="2" xfId="0" applyFont="1" applyFill="1" applyBorder="1" applyAlignment="1">
      <alignment horizontal="right" wrapText="1"/>
    </xf>
    <xf numFmtId="0" fontId="0" fillId="0" borderId="0" xfId="0" applyFont="1" applyFill="1" applyBorder="1" applyAlignment="1">
      <alignment horizontal="right" wrapText="1"/>
    </xf>
    <xf numFmtId="9" fontId="0" fillId="0" borderId="0" xfId="0" applyNumberFormat="1" applyFont="1" applyFill="1" applyBorder="1" applyAlignment="1">
      <alignment horizontal="right" wrapText="1"/>
    </xf>
    <xf numFmtId="10" fontId="0" fillId="0" borderId="2" xfId="0" applyNumberFormat="1" applyFont="1" applyFill="1" applyBorder="1" applyAlignment="1">
      <alignment horizontal="left" wrapText="1"/>
    </xf>
    <xf numFmtId="0" fontId="0" fillId="0" borderId="2" xfId="0" applyFont="1" applyFill="1" applyBorder="1" applyAlignment="1">
      <alignment wrapText="1"/>
    </xf>
    <xf numFmtId="0" fontId="0" fillId="0" borderId="0" xfId="0" applyFont="1" applyFill="1" applyBorder="1" applyAlignment="1">
      <alignment wrapText="1"/>
    </xf>
    <xf numFmtId="10" fontId="0" fillId="0" borderId="3" xfId="0" applyNumberFormat="1" applyFont="1" applyFill="1" applyBorder="1" applyAlignment="1">
      <alignment horizontal="right" wrapText="1"/>
    </xf>
    <xf numFmtId="10" fontId="0" fillId="0" borderId="3" xfId="0" applyNumberFormat="1" applyFont="1" applyFill="1" applyBorder="1" applyAlignment="1">
      <alignment horizontal="left" wrapText="1"/>
    </xf>
    <xf numFmtId="49" fontId="0" fillId="0" borderId="0" xfId="0" applyNumberFormat="1" applyFont="1" applyFill="1" applyAlignment="1" applyProtection="1">
      <alignment horizontal="left" wrapText="1"/>
      <protection/>
    </xf>
    <xf numFmtId="0" fontId="0" fillId="0" borderId="0" xfId="0" applyFont="1" applyBorder="1" applyAlignment="1">
      <alignment horizontal="right"/>
    </xf>
    <xf numFmtId="195" fontId="0" fillId="0" borderId="0" xfId="0" applyNumberFormat="1" applyFont="1" applyBorder="1" applyAlignment="1">
      <alignment horizontal="right"/>
    </xf>
    <xf numFmtId="0" fontId="0" fillId="0" borderId="3" xfId="0" applyFont="1" applyBorder="1" applyAlignment="1">
      <alignment/>
    </xf>
    <xf numFmtId="0" fontId="0" fillId="0" borderId="2" xfId="0" applyFont="1" applyBorder="1" applyAlignment="1">
      <alignment/>
    </xf>
    <xf numFmtId="0" fontId="0" fillId="0" borderId="4" xfId="0" applyFont="1" applyBorder="1" applyAlignment="1">
      <alignment/>
    </xf>
    <xf numFmtId="0" fontId="0" fillId="0" borderId="0" xfId="0" applyFont="1" applyBorder="1" applyAlignment="1">
      <alignment/>
    </xf>
    <xf numFmtId="49" fontId="0" fillId="0" borderId="0" xfId="0" applyNumberFormat="1" applyFont="1" applyAlignment="1" quotePrefix="1">
      <alignment horizontal="left" wrapText="1"/>
    </xf>
    <xf numFmtId="0" fontId="0" fillId="0" borderId="0" xfId="21" applyFont="1" applyAlignment="1">
      <alignment horizontal="left" wrapText="1"/>
      <protection/>
    </xf>
    <xf numFmtId="49" fontId="0" fillId="0" borderId="0" xfId="21" applyNumberFormat="1" applyFont="1" applyAlignment="1">
      <alignment horizontal="left" wrapText="1"/>
      <protection/>
    </xf>
    <xf numFmtId="49" fontId="0" fillId="0" borderId="0" xfId="21" applyNumberFormat="1" applyFont="1" applyFill="1" applyAlignment="1">
      <alignment horizontal="left" wrapText="1"/>
      <protection/>
    </xf>
    <xf numFmtId="0" fontId="2" fillId="0" borderId="0" xfId="20" applyAlignment="1">
      <alignment horizontal="left" wrapText="1"/>
    </xf>
    <xf numFmtId="49" fontId="2" fillId="0" borderId="0" xfId="20" applyNumberFormat="1" applyFill="1" applyAlignment="1">
      <alignment horizontal="left" wrapText="1"/>
    </xf>
    <xf numFmtId="49" fontId="0" fillId="0" borderId="2" xfId="21" applyNumberFormat="1" applyFont="1" applyBorder="1" applyAlignment="1">
      <alignment horizontal="right" wrapText="1"/>
      <protection/>
    </xf>
    <xf numFmtId="0" fontId="0" fillId="0" borderId="3" xfId="21" applyFont="1" applyBorder="1" applyAlignment="1">
      <alignment horizontal="right" wrapText="1"/>
      <protection/>
    </xf>
    <xf numFmtId="0" fontId="0" fillId="0" borderId="2" xfId="21" applyFont="1" applyBorder="1" applyAlignment="1">
      <alignment horizontal="right" wrapText="1"/>
      <protection/>
    </xf>
    <xf numFmtId="49" fontId="0" fillId="0" borderId="3" xfId="21" applyNumberFormat="1" applyFont="1" applyBorder="1" applyAlignment="1">
      <alignment horizontal="right" wrapText="1"/>
      <protection/>
    </xf>
    <xf numFmtId="2" fontId="0" fillId="0" borderId="4" xfId="21" applyNumberFormat="1" applyFont="1" applyBorder="1" applyAlignment="1">
      <alignment horizontal="right" wrapText="1"/>
      <protection/>
    </xf>
    <xf numFmtId="2" fontId="0" fillId="0" borderId="2" xfId="21" applyNumberFormat="1" applyFont="1" applyBorder="1" applyAlignment="1">
      <alignment horizontal="right" wrapText="1"/>
      <protection/>
    </xf>
    <xf numFmtId="2" fontId="0" fillId="0" borderId="3" xfId="21" applyNumberFormat="1" applyFont="1" applyFill="1" applyBorder="1" applyAlignment="1">
      <alignment horizontal="right" wrapText="1"/>
      <protection/>
    </xf>
    <xf numFmtId="2" fontId="0" fillId="0" borderId="3" xfId="21" applyNumberFormat="1" applyFont="1" applyBorder="1" applyAlignment="1">
      <alignment horizontal="left" wrapText="1"/>
      <protection/>
    </xf>
    <xf numFmtId="0" fontId="0" fillId="0" borderId="4" xfId="21" applyFont="1" applyBorder="1" applyAlignment="1">
      <alignment horizontal="left" wrapText="1"/>
      <protection/>
    </xf>
    <xf numFmtId="0" fontId="0" fillId="0" borderId="2" xfId="21" applyFont="1" applyBorder="1" applyAlignment="1">
      <alignment horizontal="left" wrapText="1"/>
      <protection/>
    </xf>
    <xf numFmtId="0" fontId="0" fillId="0" borderId="0" xfId="21" applyFont="1" applyBorder="1" applyAlignment="1">
      <alignment horizontal="left" wrapText="1"/>
      <protection/>
    </xf>
    <xf numFmtId="0" fontId="0" fillId="0" borderId="3" xfId="21" applyFont="1" applyBorder="1" applyAlignment="1">
      <alignment horizontal="left" wrapText="1"/>
      <protection/>
    </xf>
    <xf numFmtId="49" fontId="0" fillId="0" borderId="4" xfId="21" applyNumberFormat="1" applyFont="1" applyBorder="1" applyAlignment="1">
      <alignment horizontal="right" wrapText="1"/>
      <protection/>
    </xf>
    <xf numFmtId="0" fontId="0" fillId="0" borderId="0" xfId="21" applyFont="1" applyBorder="1" applyAlignment="1">
      <alignment horizontal="right" wrapText="1"/>
      <protection/>
    </xf>
    <xf numFmtId="195" fontId="0" fillId="0" borderId="0" xfId="21" applyNumberFormat="1" applyFont="1" applyBorder="1" applyAlignment="1">
      <alignment horizontal="right" wrapText="1"/>
      <protection/>
    </xf>
    <xf numFmtId="195" fontId="0" fillId="0" borderId="3" xfId="21" applyNumberFormat="1" applyFont="1" applyBorder="1" applyAlignment="1">
      <alignment horizontal="right" wrapText="1"/>
      <protection/>
    </xf>
    <xf numFmtId="1" fontId="0" fillId="0" borderId="0" xfId="21" applyNumberFormat="1" applyFont="1" applyBorder="1" applyAlignment="1">
      <alignment horizontal="right" wrapText="1"/>
      <protection/>
    </xf>
    <xf numFmtId="0" fontId="0" fillId="0" borderId="2" xfId="21" applyFont="1" applyBorder="1" applyAlignment="1">
      <alignment wrapText="1"/>
      <protection/>
    </xf>
    <xf numFmtId="0" fontId="0" fillId="0" borderId="0" xfId="21" applyFont="1" applyBorder="1" applyAlignment="1">
      <alignment wrapText="1"/>
      <protection/>
    </xf>
    <xf numFmtId="195" fontId="0" fillId="0" borderId="0" xfId="21" applyNumberFormat="1" applyFont="1" applyBorder="1" applyAlignment="1">
      <alignment wrapText="1"/>
      <protection/>
    </xf>
    <xf numFmtId="2" fontId="0" fillId="0" borderId="0" xfId="21" applyNumberFormat="1" applyFont="1" applyBorder="1" applyAlignment="1">
      <alignment wrapText="1"/>
      <protection/>
    </xf>
    <xf numFmtId="2" fontId="0" fillId="0" borderId="3" xfId="21" applyNumberFormat="1" applyFont="1" applyFill="1" applyBorder="1" applyAlignment="1">
      <alignment wrapText="1"/>
      <protection/>
    </xf>
    <xf numFmtId="49" fontId="0" fillId="0" borderId="0" xfId="21" applyNumberFormat="1" applyFont="1" applyBorder="1" applyAlignment="1">
      <alignment horizontal="right" wrapText="1"/>
      <protection/>
    </xf>
    <xf numFmtId="195" fontId="0" fillId="0" borderId="0" xfId="21" applyNumberFormat="1" applyFont="1" applyFill="1" applyAlignment="1">
      <alignment horizontal="right" wrapText="1"/>
      <protection/>
    </xf>
    <xf numFmtId="195" fontId="0" fillId="0" borderId="0" xfId="21" applyNumberFormat="1" applyFont="1" applyAlignment="1">
      <alignment horizontal="right" wrapText="1"/>
      <protection/>
    </xf>
    <xf numFmtId="0" fontId="0" fillId="0" borderId="0" xfId="21" applyFont="1" applyAlignment="1">
      <alignment horizontal="center" wrapText="1"/>
      <protection/>
    </xf>
    <xf numFmtId="0" fontId="8" fillId="0" borderId="0" xfId="21">
      <alignment/>
      <protection/>
    </xf>
    <xf numFmtId="199" fontId="6" fillId="0" borderId="0" xfId="0" applyNumberFormat="1" applyFont="1" applyFill="1" applyBorder="1" applyAlignment="1">
      <alignment horizontal="center" wrapText="1"/>
    </xf>
    <xf numFmtId="0" fontId="6" fillId="0" borderId="8" xfId="0" applyNumberFormat="1" applyFont="1" applyBorder="1" applyAlignment="1">
      <alignment horizontal="center" wrapText="1"/>
    </xf>
    <xf numFmtId="195" fontId="6" fillId="0" borderId="9" xfId="0" applyNumberFormat="1" applyFont="1" applyBorder="1" applyAlignment="1">
      <alignment/>
    </xf>
    <xf numFmtId="195" fontId="6" fillId="0" borderId="8" xfId="0" applyNumberFormat="1" applyFont="1" applyBorder="1" applyAlignment="1">
      <alignment horizontal="center" wrapText="1"/>
    </xf>
    <xf numFmtId="0" fontId="0" fillId="0" borderId="0" xfId="0" applyBorder="1" applyAlignment="1">
      <alignment/>
    </xf>
    <xf numFmtId="0" fontId="6" fillId="0" borderId="0" xfId="0" applyFont="1" applyBorder="1" applyAlignment="1">
      <alignment wrapText="1"/>
    </xf>
    <xf numFmtId="0" fontId="6" fillId="0" borderId="0" xfId="0" applyNumberFormat="1" applyFont="1" applyBorder="1" applyAlignment="1">
      <alignment/>
    </xf>
    <xf numFmtId="0" fontId="0" fillId="0" borderId="0" xfId="0" applyNumberFormat="1" applyBorder="1" applyAlignment="1">
      <alignment/>
    </xf>
    <xf numFmtId="195" fontId="0" fillId="0" borderId="0" xfId="0" applyNumberFormat="1" applyBorder="1" applyAlignment="1">
      <alignment/>
    </xf>
    <xf numFmtId="199" fontId="0" fillId="0" borderId="0" xfId="0" applyNumberFormat="1" applyBorder="1" applyAlignment="1">
      <alignment/>
    </xf>
    <xf numFmtId="0" fontId="0" fillId="0" borderId="0" xfId="0" applyBorder="1" applyAlignment="1">
      <alignment wrapText="1"/>
    </xf>
    <xf numFmtId="0" fontId="6" fillId="0" borderId="0" xfId="0" applyFont="1" applyBorder="1" applyAlignment="1">
      <alignment/>
    </xf>
    <xf numFmtId="49" fontId="0" fillId="0" borderId="0" xfId="0" applyNumberFormat="1" applyBorder="1" applyAlignment="1">
      <alignment/>
    </xf>
    <xf numFmtId="0" fontId="10" fillId="0" borderId="0" xfId="0" applyFont="1" applyBorder="1" applyAlignment="1">
      <alignment wrapText="1"/>
    </xf>
    <xf numFmtId="49" fontId="0" fillId="0" borderId="0" xfId="0" applyNumberFormat="1" applyBorder="1" applyAlignment="1" quotePrefix="1">
      <alignment/>
    </xf>
    <xf numFmtId="0" fontId="0" fillId="0" borderId="0" xfId="0" applyNumberFormat="1" applyFont="1" applyBorder="1" applyAlignment="1">
      <alignment/>
    </xf>
    <xf numFmtId="195" fontId="0" fillId="0" borderId="0" xfId="0" applyNumberFormat="1" applyFont="1" applyBorder="1" applyAlignment="1">
      <alignment/>
    </xf>
    <xf numFmtId="49" fontId="0" fillId="0" borderId="0" xfId="0" applyNumberFormat="1" applyFont="1" applyBorder="1" applyAlignment="1" quotePrefix="1">
      <alignment/>
    </xf>
    <xf numFmtId="49" fontId="0" fillId="0" borderId="0" xfId="0" applyNumberFormat="1" applyFont="1" applyBorder="1" applyAlignment="1">
      <alignment/>
    </xf>
    <xf numFmtId="49" fontId="13" fillId="0" borderId="0" xfId="0" applyNumberFormat="1" applyFont="1" applyBorder="1" applyAlignment="1" quotePrefix="1">
      <alignment/>
    </xf>
    <xf numFmtId="0" fontId="0" fillId="0" borderId="0" xfId="0" applyFont="1" applyBorder="1" applyAlignment="1">
      <alignment/>
    </xf>
    <xf numFmtId="0" fontId="6" fillId="0" borderId="10" xfId="0" applyNumberFormat="1" applyFont="1" applyBorder="1" applyAlignment="1">
      <alignment/>
    </xf>
    <xf numFmtId="0" fontId="0" fillId="0" borderId="10" xfId="0" applyNumberFormat="1" applyBorder="1" applyAlignment="1">
      <alignment/>
    </xf>
    <xf numFmtId="195" fontId="0" fillId="0" borderId="10" xfId="0" applyNumberFormat="1" applyBorder="1" applyAlignment="1">
      <alignment/>
    </xf>
    <xf numFmtId="0" fontId="6" fillId="0" borderId="10" xfId="0" applyNumberFormat="1" applyFont="1" applyBorder="1" applyAlignment="1">
      <alignment horizontal="center" wrapText="1"/>
    </xf>
    <xf numFmtId="0" fontId="0" fillId="0" borderId="9" xfId="0" applyNumberFormat="1" applyBorder="1" applyAlignment="1">
      <alignment/>
    </xf>
    <xf numFmtId="195" fontId="0" fillId="0" borderId="9" xfId="0" applyNumberFormat="1" applyBorder="1" applyAlignment="1">
      <alignment/>
    </xf>
    <xf numFmtId="199" fontId="0" fillId="0" borderId="9" xfId="0" applyNumberFormat="1" applyBorder="1" applyAlignment="1">
      <alignment/>
    </xf>
    <xf numFmtId="0" fontId="0" fillId="0" borderId="9" xfId="0" applyBorder="1" applyAlignment="1">
      <alignment/>
    </xf>
    <xf numFmtId="0" fontId="0" fillId="0" borderId="9" xfId="0" applyBorder="1" applyAlignment="1">
      <alignment wrapText="1"/>
    </xf>
    <xf numFmtId="0" fontId="6" fillId="0" borderId="10" xfId="0" applyFont="1" applyBorder="1" applyAlignment="1">
      <alignment/>
    </xf>
    <xf numFmtId="0" fontId="6" fillId="0" borderId="10" xfId="0" applyFont="1" applyBorder="1" applyAlignment="1">
      <alignment wrapText="1"/>
    </xf>
    <xf numFmtId="199" fontId="6" fillId="0" borderId="8" xfId="0" applyNumberFormat="1" applyFont="1" applyBorder="1" applyAlignment="1">
      <alignment horizontal="center" wrapText="1"/>
    </xf>
    <xf numFmtId="0" fontId="5" fillId="0" borderId="1" xfId="0" applyFont="1" applyBorder="1" applyAlignment="1">
      <alignment/>
    </xf>
    <xf numFmtId="0" fontId="4" fillId="0" borderId="1" xfId="0" applyFont="1" applyBorder="1" applyAlignment="1">
      <alignment/>
    </xf>
    <xf numFmtId="0" fontId="0" fillId="0" borderId="0" xfId="0" applyAlignment="1" applyProtection="1">
      <alignment/>
      <protection locked="0"/>
    </xf>
    <xf numFmtId="0" fontId="0" fillId="0" borderId="1" xfId="0" applyFont="1" applyBorder="1" applyAlignment="1">
      <alignment/>
    </xf>
    <xf numFmtId="0" fontId="6" fillId="0" borderId="1" xfId="0" applyFont="1" applyBorder="1" applyAlignment="1">
      <alignment/>
    </xf>
    <xf numFmtId="49" fontId="2" fillId="0" borderId="0" xfId="20" applyNumberFormat="1" applyAlignment="1">
      <alignment horizontal="left" wrapText="1"/>
    </xf>
    <xf numFmtId="0" fontId="0" fillId="0" borderId="1" xfId="0" applyFont="1" applyBorder="1" applyAlignment="1">
      <alignment wrapText="1"/>
    </xf>
    <xf numFmtId="0" fontId="6" fillId="0" borderId="1" xfId="0" applyFont="1" applyBorder="1" applyAlignment="1" applyProtection="1">
      <alignment/>
      <protection/>
    </xf>
    <xf numFmtId="0" fontId="6" fillId="0" borderId="1" xfId="0" applyFont="1" applyBorder="1" applyAlignment="1">
      <alignment wrapText="1"/>
    </xf>
    <xf numFmtId="0" fontId="6" fillId="0" borderId="1" xfId="0" applyFont="1" applyFill="1" applyBorder="1" applyAlignment="1" applyProtection="1">
      <alignment horizontal="left"/>
      <protection/>
    </xf>
    <xf numFmtId="0" fontId="6" fillId="0" borderId="1" xfId="0" applyFont="1" applyFill="1" applyBorder="1" applyAlignment="1">
      <alignment horizontal="center" wrapText="1"/>
    </xf>
    <xf numFmtId="0" fontId="0" fillId="0" borderId="0" xfId="0" applyFont="1" applyAlignment="1">
      <alignment horizontal="left"/>
    </xf>
    <xf numFmtId="49" fontId="0" fillId="0" borderId="0" xfId="0" applyNumberFormat="1" applyFont="1" applyFill="1" applyAlignment="1" applyProtection="1">
      <alignment horizontal="left"/>
      <protection/>
    </xf>
    <xf numFmtId="0" fontId="0" fillId="0" borderId="3" xfId="0" applyFont="1" applyBorder="1" applyAlignment="1">
      <alignment horizontal="right"/>
    </xf>
    <xf numFmtId="0" fontId="0" fillId="0" borderId="2" xfId="0" applyFont="1" applyBorder="1" applyAlignment="1">
      <alignment horizontal="right"/>
    </xf>
    <xf numFmtId="195" fontId="0" fillId="0" borderId="2" xfId="0" applyNumberFormat="1" applyFont="1" applyBorder="1" applyAlignment="1">
      <alignment horizontal="right"/>
    </xf>
    <xf numFmtId="0" fontId="0" fillId="0" borderId="4" xfId="0" applyFont="1" applyBorder="1" applyAlignment="1">
      <alignment horizontal="left"/>
    </xf>
    <xf numFmtId="0" fontId="0" fillId="0" borderId="0" xfId="0" applyFont="1" applyAlignment="1">
      <alignment horizontal="right"/>
    </xf>
    <xf numFmtId="2" fontId="0" fillId="0" borderId="0" xfId="0" applyNumberFormat="1" applyFont="1" applyAlignment="1">
      <alignment horizontal="right"/>
    </xf>
    <xf numFmtId="1" fontId="0" fillId="0" borderId="0" xfId="0" applyNumberFormat="1" applyFont="1" applyAlignment="1">
      <alignment horizontal="right"/>
    </xf>
    <xf numFmtId="0" fontId="13" fillId="0" borderId="0" xfId="0" applyNumberFormat="1" applyFont="1" applyBorder="1" applyAlignment="1">
      <alignment horizontal="right"/>
    </xf>
    <xf numFmtId="0" fontId="0" fillId="0" borderId="0" xfId="0" applyNumberFormat="1" applyFont="1" applyBorder="1" applyAlignment="1">
      <alignment horizontal="right"/>
    </xf>
    <xf numFmtId="0" fontId="0" fillId="0" borderId="3" xfId="0" applyNumberFormat="1" applyFont="1" applyBorder="1" applyAlignment="1">
      <alignment horizontal="right"/>
    </xf>
    <xf numFmtId="49" fontId="0" fillId="0" borderId="3" xfId="0" applyNumberFormat="1" applyFont="1" applyBorder="1" applyAlignment="1">
      <alignment horizontal="right"/>
    </xf>
    <xf numFmtId="20" fontId="0" fillId="0" borderId="3" xfId="0" applyNumberFormat="1" applyFont="1" applyBorder="1" applyAlignment="1">
      <alignment horizontal="right"/>
    </xf>
    <xf numFmtId="49" fontId="0" fillId="0" borderId="0" xfId="0" applyNumberFormat="1" applyFont="1" applyAlignment="1">
      <alignment horizontal="right" wrapText="1"/>
    </xf>
    <xf numFmtId="2" fontId="13" fillId="0" borderId="0" xfId="0" applyNumberFormat="1" applyFont="1" applyAlignment="1">
      <alignment horizontal="right"/>
    </xf>
    <xf numFmtId="2" fontId="0" fillId="0" borderId="0" xfId="0" applyNumberFormat="1" applyFont="1" applyAlignment="1">
      <alignment horizontal="right" wrapText="1"/>
    </xf>
    <xf numFmtId="1" fontId="0" fillId="0" borderId="0" xfId="0" applyNumberFormat="1" applyFont="1" applyAlignment="1">
      <alignment horizontal="right" wrapText="1"/>
    </xf>
    <xf numFmtId="0" fontId="0" fillId="0" borderId="3" xfId="0" applyFont="1" applyBorder="1" applyAlignment="1">
      <alignment horizontal="left"/>
    </xf>
    <xf numFmtId="49" fontId="0" fillId="0" borderId="0" xfId="0" applyNumberFormat="1" applyFont="1" applyFill="1" applyBorder="1" applyAlignment="1" applyProtection="1">
      <alignment horizontal="right"/>
      <protection/>
    </xf>
    <xf numFmtId="49" fontId="0" fillId="0" borderId="2" xfId="0" applyNumberFormat="1" applyFont="1" applyFill="1" applyBorder="1" applyAlignment="1" applyProtection="1">
      <alignment horizontal="right"/>
      <protection/>
    </xf>
    <xf numFmtId="49" fontId="0" fillId="0" borderId="4" xfId="0" applyNumberFormat="1" applyFont="1" applyFill="1" applyBorder="1" applyAlignment="1" applyProtection="1">
      <alignment horizontal="left"/>
      <protection/>
    </xf>
    <xf numFmtId="49" fontId="0" fillId="0" borderId="3" xfId="0" applyNumberFormat="1" applyFont="1" applyFill="1" applyBorder="1" applyAlignment="1" applyProtection="1">
      <alignment horizontal="right"/>
      <protection/>
    </xf>
    <xf numFmtId="49" fontId="0" fillId="0" borderId="0" xfId="0" applyNumberFormat="1" applyFont="1" applyFill="1" applyAlignment="1" applyProtection="1">
      <alignment horizontal="right"/>
      <protection/>
    </xf>
    <xf numFmtId="2" fontId="0" fillId="0" borderId="0" xfId="0" applyNumberFormat="1" applyFont="1" applyFill="1" applyAlignment="1" applyProtection="1">
      <alignment horizontal="right"/>
      <protection/>
    </xf>
    <xf numFmtId="1" fontId="0" fillId="0" borderId="0" xfId="0" applyNumberFormat="1" applyFont="1" applyFill="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3" xfId="0" applyNumberFormat="1" applyFont="1" applyFill="1" applyBorder="1" applyAlignment="1" applyProtection="1">
      <alignment horizontal="right"/>
      <protection/>
    </xf>
    <xf numFmtId="49" fontId="0" fillId="0" borderId="2" xfId="0" applyNumberFormat="1" applyFont="1" applyFill="1" applyBorder="1" applyAlignment="1" applyProtection="1">
      <alignment horizontal="left"/>
      <protection/>
    </xf>
    <xf numFmtId="49" fontId="0" fillId="0" borderId="3" xfId="0" applyNumberFormat="1" applyFont="1" applyFill="1" applyBorder="1" applyAlignment="1" applyProtection="1">
      <alignment horizontal="left" wrapText="1"/>
      <protection/>
    </xf>
    <xf numFmtId="0" fontId="0" fillId="0" borderId="0" xfId="0" applyFont="1" applyAlignment="1">
      <alignment horizontal="right" wrapText="1"/>
    </xf>
    <xf numFmtId="49" fontId="0" fillId="0" borderId="4" xfId="0" applyNumberFormat="1" applyFont="1" applyBorder="1" applyAlignment="1">
      <alignment horizontal="left" wrapText="1"/>
    </xf>
    <xf numFmtId="0" fontId="0" fillId="0" borderId="0" xfId="0" applyFont="1" applyFill="1" applyAlignment="1" applyProtection="1">
      <alignment horizontal="left"/>
      <protection/>
    </xf>
    <xf numFmtId="0" fontId="0" fillId="0" borderId="2" xfId="0" applyFont="1" applyBorder="1" applyAlignment="1">
      <alignment horizontal="left"/>
    </xf>
    <xf numFmtId="0" fontId="0" fillId="0" borderId="3" xfId="0" applyFont="1" applyBorder="1" applyAlignment="1" quotePrefix="1">
      <alignment horizontal="right" wrapText="1"/>
    </xf>
    <xf numFmtId="20" fontId="0" fillId="0" borderId="2" xfId="0" applyNumberFormat="1" applyFont="1" applyBorder="1" applyAlignment="1">
      <alignment horizontal="right" wrapText="1"/>
    </xf>
    <xf numFmtId="49" fontId="0" fillId="0" borderId="3" xfId="0" applyNumberFormat="1" applyFont="1" applyBorder="1" applyAlignment="1">
      <alignment/>
    </xf>
    <xf numFmtId="2" fontId="0" fillId="0" borderId="2" xfId="0" applyNumberFormat="1" applyFont="1" applyBorder="1" applyAlignment="1">
      <alignment/>
    </xf>
    <xf numFmtId="195" fontId="0" fillId="0" borderId="0" xfId="0" applyNumberFormat="1" applyFont="1" applyAlignment="1">
      <alignment/>
    </xf>
    <xf numFmtId="1" fontId="0" fillId="0" borderId="0" xfId="0" applyNumberFormat="1" applyFont="1" applyAlignment="1">
      <alignment/>
    </xf>
    <xf numFmtId="9" fontId="0" fillId="0" borderId="0" xfId="0" applyNumberFormat="1" applyFont="1" applyAlignment="1">
      <alignment/>
    </xf>
    <xf numFmtId="0" fontId="13" fillId="0" borderId="0" xfId="0" applyFont="1" applyAlignment="1">
      <alignment horizontal="right" wrapText="1"/>
    </xf>
    <xf numFmtId="0" fontId="17" fillId="0" borderId="4" xfId="0" applyNumberFormat="1" applyFont="1" applyBorder="1" applyAlignment="1" quotePrefix="1">
      <alignment horizontal="right" wrapText="1"/>
    </xf>
    <xf numFmtId="0" fontId="17" fillId="0" borderId="2" xfId="0" applyNumberFormat="1" applyFont="1" applyBorder="1" applyAlignment="1" quotePrefix="1">
      <alignment horizontal="right" wrapText="1"/>
    </xf>
    <xf numFmtId="0" fontId="14" fillId="0" borderId="0" xfId="0" applyFont="1" applyAlignment="1">
      <alignment wrapText="1"/>
    </xf>
    <xf numFmtId="0" fontId="6" fillId="0" borderId="6" xfId="0" applyFont="1" applyFill="1" applyBorder="1" applyAlignment="1">
      <alignment horizontal="left" textRotation="90"/>
    </xf>
    <xf numFmtId="0" fontId="0" fillId="0" borderId="0" xfId="0" applyFont="1" applyBorder="1" applyAlignment="1" quotePrefix="1">
      <alignment horizontal="right" wrapText="1"/>
    </xf>
    <xf numFmtId="49" fontId="0" fillId="0" borderId="3" xfId="0" applyNumberFormat="1" applyFont="1" applyFill="1" applyBorder="1" applyAlignment="1">
      <alignment horizontal="left" wrapText="1"/>
    </xf>
    <xf numFmtId="0" fontId="6" fillId="0" borderId="6" xfId="0" applyFont="1" applyBorder="1" applyAlignment="1">
      <alignment horizontal="center"/>
    </xf>
    <xf numFmtId="0" fontId="6" fillId="0" borderId="0" xfId="0" applyFont="1" applyAlignment="1">
      <alignment wrapText="1"/>
    </xf>
    <xf numFmtId="49" fontId="0" fillId="0" borderId="0" xfId="0" applyNumberFormat="1" applyFont="1" applyBorder="1" applyAlignment="1">
      <alignment horizontal="right"/>
    </xf>
    <xf numFmtId="0" fontId="6" fillId="0" borderId="6" xfId="0" applyFont="1" applyFill="1" applyBorder="1" applyAlignment="1">
      <alignment horizontal="left" textRotation="90" wrapText="1"/>
    </xf>
    <xf numFmtId="195" fontId="0" fillId="0" borderId="0" xfId="0" applyNumberFormat="1" applyFont="1" applyFill="1" applyBorder="1" applyAlignment="1" applyProtection="1">
      <alignment horizontal="right"/>
      <protection/>
    </xf>
    <xf numFmtId="195" fontId="0" fillId="0" borderId="0" xfId="0" applyNumberFormat="1" applyFont="1" applyBorder="1" applyAlignment="1">
      <alignment/>
    </xf>
    <xf numFmtId="2" fontId="0" fillId="0" borderId="0"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xf>
    <xf numFmtId="0" fontId="0" fillId="0" borderId="6" xfId="0" applyFont="1" applyBorder="1" applyAlignment="1">
      <alignment/>
    </xf>
    <xf numFmtId="0" fontId="5" fillId="0" borderId="0" xfId="0" applyFont="1" applyBorder="1" applyAlignment="1">
      <alignment wrapText="1"/>
    </xf>
    <xf numFmtId="1" fontId="0" fillId="0" borderId="3" xfId="0" applyNumberFormat="1" applyFont="1" applyBorder="1" applyAlignment="1">
      <alignment/>
    </xf>
    <xf numFmtId="49" fontId="0" fillId="0" borderId="3" xfId="0" applyNumberFormat="1" applyFont="1" applyFill="1" applyBorder="1" applyAlignment="1" applyProtection="1">
      <alignment horizontal="left"/>
      <protection/>
    </xf>
    <xf numFmtId="0" fontId="0" fillId="0" borderId="4" xfId="0" applyFont="1" applyBorder="1" applyAlignment="1">
      <alignment horizontal="right"/>
    </xf>
    <xf numFmtId="49" fontId="0" fillId="0" borderId="4" xfId="0" applyNumberFormat="1" applyFont="1" applyFill="1" applyBorder="1" applyAlignment="1" applyProtection="1">
      <alignment horizontal="right"/>
      <protection/>
    </xf>
    <xf numFmtId="1" fontId="0" fillId="0" borderId="4" xfId="0" applyNumberFormat="1" applyFont="1" applyBorder="1" applyAlignment="1">
      <alignment/>
    </xf>
    <xf numFmtId="195" fontId="0" fillId="0" borderId="4" xfId="0" applyNumberFormat="1" applyFont="1" applyFill="1" applyBorder="1" applyAlignment="1">
      <alignment horizontal="right" wrapText="1"/>
    </xf>
    <xf numFmtId="49" fontId="0" fillId="0" borderId="0" xfId="0" applyNumberFormat="1" applyFont="1" applyFill="1" applyAlignment="1" quotePrefix="1">
      <alignment horizontal="left" wrapText="1"/>
    </xf>
    <xf numFmtId="0" fontId="0" fillId="0" borderId="0" xfId="0" applyFont="1" applyFill="1" applyAlignment="1" quotePrefix="1">
      <alignment horizontal="left" wrapText="1"/>
    </xf>
    <xf numFmtId="0" fontId="2" fillId="0" borderId="0" xfId="20" applyFont="1" applyAlignment="1" quotePrefix="1">
      <alignment horizontal="left" wrapText="1"/>
    </xf>
    <xf numFmtId="0" fontId="0" fillId="0" borderId="2" xfId="0" applyFont="1" applyBorder="1" applyAlignment="1" quotePrefix="1">
      <alignment horizontal="left" wrapText="1"/>
    </xf>
    <xf numFmtId="0" fontId="6" fillId="0" borderId="11" xfId="0" applyFont="1" applyBorder="1" applyAlignment="1">
      <alignment horizontal="center"/>
    </xf>
    <xf numFmtId="0" fontId="6" fillId="0" borderId="10" xfId="0" applyFont="1" applyBorder="1" applyAlignment="1">
      <alignment horizontal="center"/>
    </xf>
    <xf numFmtId="0" fontId="6" fillId="0" borderId="5" xfId="0" applyFont="1" applyBorder="1" applyAlignment="1">
      <alignment horizontal="center"/>
    </xf>
    <xf numFmtId="0" fontId="6" fillId="0" borderId="1"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center" wrapText="1"/>
    </xf>
    <xf numFmtId="0" fontId="6" fillId="0" borderId="1" xfId="0" applyFont="1" applyBorder="1" applyAlignment="1">
      <alignment horizontal="center"/>
    </xf>
    <xf numFmtId="0" fontId="6" fillId="2" borderId="7" xfId="0" applyFont="1" applyFill="1" applyBorder="1" applyAlignment="1">
      <alignment horizontal="center" wrapText="1"/>
    </xf>
    <xf numFmtId="0" fontId="6" fillId="2" borderId="6" xfId="0" applyFont="1" applyFill="1" applyBorder="1" applyAlignment="1">
      <alignment horizontal="center" wrapText="1"/>
    </xf>
    <xf numFmtId="0" fontId="0" fillId="0" borderId="0" xfId="0" applyFont="1" applyBorder="1" applyAlignment="1">
      <alignment horizontal="right"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left" wrapText="1"/>
    </xf>
    <xf numFmtId="0" fontId="6" fillId="0" borderId="10" xfId="0" applyFont="1" applyBorder="1" applyAlignment="1">
      <alignment horizontal="left"/>
    </xf>
    <xf numFmtId="0" fontId="6" fillId="2" borderId="1" xfId="0" applyFont="1"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Full details" xfId="21"/>
    <cellStyle name="Percent" xfId="2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onbi.ac.ke/" TargetMode="External" /><Relationship Id="rId2" Type="http://schemas.openxmlformats.org/officeDocument/2006/relationships/hyperlink" Target="mailto:abdallah.bchir@rns.tn" TargetMode="External" /><Relationship Id="rId3" Type="http://schemas.openxmlformats.org/officeDocument/2006/relationships/hyperlink" Target="mailto:hassen.ghannem@rns.tn" TargetMode="External" /><Relationship Id="rId4" Type="http://schemas.openxmlformats.org/officeDocument/2006/relationships/hyperlink" Target="mailto:alatif@healthnet.zw" TargetMode="External" /><Relationship Id="rId5" Type="http://schemas.openxmlformats.org/officeDocument/2006/relationships/hyperlink" Target="mailto:adaokeke@infoweb.abs.net" TargetMode="External" /><Relationship Id="rId6" Type="http://schemas.openxmlformats.org/officeDocument/2006/relationships/hyperlink" Target="mailto:noureddine.anchour@rns.tn" TargetMode="External" /><Relationship Id="rId7" Type="http://schemas.openxmlformats.org/officeDocument/2006/relationships/hyperlink" Target="http://www.isobenin.edu/" TargetMode="External" /><Relationship Id="rId8" Type="http://schemas.openxmlformats.org/officeDocument/2006/relationships/hyperlink" Target="http://www.menoufiya.edu.og/" TargetMode="External" /><Relationship Id="rId9" Type="http://schemas.openxmlformats.org/officeDocument/2006/relationships/hyperlink" Target="mailto:cdunth@infoweb.abs.net" TargetMode="External" /><Relationship Id="rId10" Type="http://schemas.openxmlformats.org/officeDocument/2006/relationships/hyperlink" Target="http://www.mu.ac.ke/" TargetMode="External" /><Relationship Id="rId11" Type="http://schemas.openxmlformats.org/officeDocument/2006/relationships/hyperlink" Target="http://www.ised.sn/" TargetMode="External" /><Relationship Id="rId12" Type="http://schemas.openxmlformats.org/officeDocument/2006/relationships/hyperlink" Target="http://www.amref.org/" TargetMode="External" /><Relationship Id="rId13" Type="http://schemas.openxmlformats.org/officeDocument/2006/relationships/hyperlink" Target="http:///www.irsbenin.edu" TargetMode="External" /><Relationship Id="rId14" Type="http://schemas.openxmlformats.org/officeDocument/2006/relationships/hyperlink" Target="mailto:Iquakyi@noguchi.mimcom.net" TargetMode="External" /><Relationship Id="rId15" Type="http://schemas.openxmlformats.org/officeDocument/2006/relationships/hyperlink" Target="mailto:provost.med@skannet.com.ng" TargetMode="External" /><Relationship Id="rId16" Type="http://schemas.openxmlformats.org/officeDocument/2006/relationships/hyperlink" Target="mailto:cmul@rcl.nig.com" TargetMode="External" /><Relationship Id="rId17" Type="http://schemas.openxmlformats.org/officeDocument/2006/relationships/hyperlink" Target="mailto:adaokeke@infoweb.abs.net" TargetMode="External" /><Relationship Id="rId18" Type="http://schemas.openxmlformats.org/officeDocument/2006/relationships/hyperlink" Target="mailto:oladepod@yahoo.com" TargetMode="External" /><Relationship Id="rId19" Type="http://schemas.openxmlformats.org/officeDocument/2006/relationships/hyperlink" Target="mailto:itakougang@yahoo.com" TargetMode="External" /><Relationship Id="rId20" Type="http://schemas.openxmlformats.org/officeDocument/2006/relationships/hyperlink" Target="mailto:kbessaoud@isuisse.com" TargetMode="External" /><Relationship Id="rId21" Type="http://schemas.openxmlformats.org/officeDocument/2006/relationships/hyperlink" Target="mailto:amreftraining@amrefhq.org" TargetMode="External" /><Relationship Id="rId22" Type="http://schemas.openxmlformats.org/officeDocument/2006/relationships/hyperlink" Target="mailto:amrefitc@amrefhq.org" TargetMode="External" /><Relationship Id="rId23" Type="http://schemas.openxmlformats.org/officeDocument/2006/relationships/hyperlink" Target="mailto:epi@comhlth.ac.ke" TargetMode="External" /><Relationship Id="rId24" Type="http://schemas.openxmlformats.org/officeDocument/2006/relationships/hyperlink" Target="mailto:mezieokoye@yahoo.com" TargetMode="External" /><Relationship Id="rId25" Type="http://schemas.openxmlformats.org/officeDocument/2006/relationships/hyperlink" Target="mailto:adia@ised.sn" TargetMode="External" /><Relationship Id="rId26" Type="http://schemas.openxmlformats.org/officeDocument/2006/relationships/hyperlink" Target="mailto:diagodia@hotmail.com" TargetMode="External" /><Relationship Id="rId27" Type="http://schemas.openxmlformats.org/officeDocument/2006/relationships/hyperlink" Target="mailto:fdiakhate@ised.sn" TargetMode="External" /><Relationship Id="rId28" Type="http://schemas.openxmlformats.org/officeDocument/2006/relationships/hyperlink" Target="mailto:AhmedHANYe.92001@yahoo.com" TargetMode="External" /><Relationship Id="rId29" Type="http://schemas.openxmlformats.org/officeDocument/2006/relationships/hyperlink" Target="mailto:Mohamed.soltani@fm.rnu.tn" TargetMode="External" /><Relationship Id="rId30" Type="http://schemas.openxmlformats.org/officeDocument/2006/relationships/hyperlink" Target="mailto:hassen.ghannem@rns.tn" TargetMode="External" /><Relationship Id="rId31" Type="http://schemas.openxmlformats.org/officeDocument/2006/relationships/hyperlink" Target="mailto:ahmed_epidemio@yahoo.fr" TargetMode="External" /><Relationship Id="rId32" Type="http://schemas.openxmlformats.org/officeDocument/2006/relationships/hyperlink" Target="mailto:jamel.damak@rns.tn" TargetMode="External" /><Relationship Id="rId33" Type="http://schemas.openxmlformats.org/officeDocument/2006/relationships/hyperlink" Target="mailto:habib.feki@rns.tn" TargetMode="External" /><Relationship Id="rId34" Type="http://schemas.openxmlformats.org/officeDocument/2006/relationships/hyperlink" Target="mailto:habib_fki@yahoo.fr" TargetMode="External" /><Relationship Id="rId35" Type="http://schemas.openxmlformats.org/officeDocument/2006/relationships/hyperlink" Target="mailto:ali.mtiraoui@fmso.rnu.tn" TargetMode="External" /><Relationship Id="rId36" Type="http://schemas.openxmlformats.org/officeDocument/2006/relationships/hyperlink" Target="mailto:amtiraoui@yahoo.fr" TargetMode="External" /><Relationship Id="rId37" Type="http://schemas.openxmlformats.org/officeDocument/2006/relationships/hyperlink" Target="mailto:gngmomb@med.uovs.ac.za" TargetMode="External" /><Relationship Id="rId38" Type="http://schemas.openxmlformats.org/officeDocument/2006/relationships/hyperlink" Target="mailto:iphmu@africaonline.co.ke" TargetMode="External" /><Relationship Id="rId39" Type="http://schemas.openxmlformats.org/officeDocument/2006/relationships/hyperlink" Target="mailto:omudya@medsch.uz.ac.zw" TargetMode="External" /><Relationship Id="rId40" Type="http://schemas.openxmlformats.org/officeDocument/2006/relationships/hyperlink" Target="mailto:nchapman@medsh.uz.ac.zw" TargetMode="External" /><Relationship Id="rId41" Type="http://schemas.openxmlformats.org/officeDocument/2006/relationships/hyperlink" Target="mailto:mleshabari@muchs.ac.tz" TargetMode="External" /><Relationship Id="rId42" Type="http://schemas.openxmlformats.org/officeDocument/2006/relationships/hyperlink" Target="mailto:zpremji@muchs.ac.tz" TargetMode="External" /><Relationship Id="rId43" Type="http://schemas.openxmlformats.org/officeDocument/2006/relationships/hyperlink" Target="mailto:diph@muchs.ac.tz" TargetMode="External" /><Relationship Id="rId44" Type="http://schemas.openxmlformats.org/officeDocument/2006/relationships/hyperlink" Target="mailto:ecotex@infoweb.abs.net" TargetMode="External" /><Relationship Id="rId45" Type="http://schemas.openxmlformats.org/officeDocument/2006/relationships/hyperlink" Target="mailto:asaihi@sante.dz" TargetMode="External" /><Relationship Id="rId46" Type="http://schemas.openxmlformats.org/officeDocument/2006/relationships/hyperlink" Target="mailto:ensp@sante.dz" TargetMode="External" /><Relationship Id="rId47" Type="http://schemas.openxmlformats.org/officeDocument/2006/relationships/hyperlink" Target="mailto:Mohamed.Chahed@fmt.rnu.tn" TargetMode="External" /><Relationship Id="rId48" Type="http://schemas.openxmlformats.org/officeDocument/2006/relationships/hyperlink" Target="mailto:mohamed.hsairi@rns.tn" TargetMode="External" /><Relationship Id="rId49" Type="http://schemas.openxmlformats.org/officeDocument/2006/relationships/hyperlink" Target="mailto:radhouene.fakhfakh@rns.tn" TargetMode="External" /><Relationship Id="rId50" Type="http://schemas.openxmlformats.org/officeDocument/2006/relationships/hyperlink" Target="mailto:farahatfm@yahoo.com" TargetMode="External" /><Relationship Id="rId51" Type="http://schemas.openxmlformats.org/officeDocument/2006/relationships/hyperlink" Target="mailto:rhr.aau@ethionet.et" TargetMode="External" /><Relationship Id="rId52" Type="http://schemas.openxmlformats.org/officeDocument/2006/relationships/hyperlink" Target="mailto:damen@hotmail.com" TargetMode="External" /><Relationship Id="rId53" Type="http://schemas.openxmlformats.org/officeDocument/2006/relationships/hyperlink" Target="mailto:inspadim@intonet.bj" TargetMode="External" /><Relationship Id="rId54" Type="http://schemas.openxmlformats.org/officeDocument/2006/relationships/hyperlink" Target="mailto:makoutode@hotmail.com" TargetMode="External" /><Relationship Id="rId55" Type="http://schemas.openxmlformats.org/officeDocument/2006/relationships/hyperlink" Target="mailto:maoyediran@beta.linkserve.com" TargetMode="External" /><Relationship Id="rId56" Type="http://schemas.openxmlformats.org/officeDocument/2006/relationships/hyperlink" Target="mailto:akinosibogun@excite.com" TargetMode="External" /><Relationship Id="rId57" Type="http://schemas.openxmlformats.org/officeDocument/2006/relationships/hyperlink" Target="mailto:taghreedmfarahat@yahoo.co.uk" TargetMode="External" /><Relationship Id="rId58" Type="http://schemas.openxmlformats.org/officeDocument/2006/relationships/hyperlink" Target="mailto:bscuzochukwu@yahoo.com" TargetMode="External" /><Relationship Id="rId59" Type="http://schemas.openxmlformats.org/officeDocument/2006/relationships/hyperlink" Target="mailto:asaihi@sante.dz" TargetMode="External" /><Relationship Id="rId60" Type="http://schemas.openxmlformats.org/officeDocument/2006/relationships/hyperlink" Target="mailto:asaihi@sante.dz" TargetMode="External" /><Relationship Id="rId61" Type="http://schemas.openxmlformats.org/officeDocument/2006/relationships/hyperlink" Target="mailto:diph@muchs.ac.tz" TargetMode="External" /><Relationship Id="rId62" Type="http://schemas.openxmlformats.org/officeDocument/2006/relationships/hyperlink" Target="mailto:naz@musph.ac.ug" TargetMode="External" /><Relationship Id="rId63" Type="http://schemas.openxmlformats.org/officeDocument/2006/relationships/hyperlink" Target="mailto:INSP@sante.dz" TargetMode="External" /><Relationship Id="rId64" Type="http://schemas.openxmlformats.org/officeDocument/2006/relationships/hyperlink" Target="mailto:gsph@sph.ug.edu.gh" TargetMode="External" /><Relationship Id="rId65" Type="http://schemas.openxmlformats.org/officeDocument/2006/relationships/hyperlink" Target="mailto:iphmu@africaonline.co.ke" TargetMode="External" /><Relationship Id="rId66" Type="http://schemas.openxmlformats.org/officeDocument/2006/relationships/hyperlink" Target="http://www.mu.ac.ke/" TargetMode="External" /><Relationship Id="rId67" Type="http://schemas.openxmlformats.org/officeDocument/2006/relationships/hyperlink" Target="http://www.uonbi.ac.ke/" TargetMode="External" /><Relationship Id="rId68" Type="http://schemas.openxmlformats.org/officeDocument/2006/relationships/hyperlink" Target="mailto:schwal@health.ucm.mz" TargetMode="External" /><Relationship Id="rId69" Type="http://schemas.openxmlformats.org/officeDocument/2006/relationships/hyperlink" Target="http://www.oauife.edu.ng/" TargetMode="External" /><Relationship Id="rId70" Type="http://schemas.openxmlformats.org/officeDocument/2006/relationships/hyperlink" Target="mailto:hpearhec@skannet.com" TargetMode="External" /><Relationship Id="rId71" Type="http://schemas.openxmlformats.org/officeDocument/2006/relationships/hyperlink" Target="mailto:wolde.ab@pres.uoa.edu.er" TargetMode="External" /><Relationship Id="rId72" Type="http://schemas.openxmlformats.org/officeDocument/2006/relationships/hyperlink" Target="mailto:chiwoza@malawi.net" TargetMode="External" /><Relationship Id="rId73" Type="http://schemas.openxmlformats.org/officeDocument/2006/relationships/hyperlink" Target="mailto:zufan_lakew@yahoo.com" TargetMode="External" /><Relationship Id="rId74" Type="http://schemas.openxmlformats.org/officeDocument/2006/relationships/hyperlink" Target="mailto:fwabwire@musph.ac.ug" TargetMode="External" /><Relationship Id="rId75" Type="http://schemas.openxmlformats.org/officeDocument/2006/relationships/hyperlink" Target="mailto:dean@musph.ac.ug" TargetMode="External" /><Relationship Id="rId76" Type="http://schemas.openxmlformats.org/officeDocument/2006/relationships/hyperlink" Target="http://www.musph.ac.ug/" TargetMode="External" /><Relationship Id="rId77" Type="http://schemas.openxmlformats.org/officeDocument/2006/relationships/hyperlink" Target="mailto:ama12411@gmail.com" TargetMode="External" /><Relationship Id="rId78" Type="http://schemas.openxmlformats.org/officeDocument/2006/relationships/hyperlink" Target="mailto:adelfoda_1949@hotmail.com" TargetMode="External" /><Relationship Id="rId79" Type="http://schemas.openxmlformats.org/officeDocument/2006/relationships/hyperlink" Target="http://www.zu.ed.eg/" TargetMode="External" /><Relationship Id="rId80" Type="http://schemas.openxmlformats.org/officeDocument/2006/relationships/hyperlink" Target="mailto:deansph@mu.ac.ke" TargetMode="External" /><Relationship Id="rId81" Type="http://schemas.openxmlformats.org/officeDocument/2006/relationships/hyperlink" Target="mailto:dmenya@africaonline.co.ke" TargetMode="External" /><Relationship Id="rId82" Type="http://schemas.openxmlformats.org/officeDocument/2006/relationships/hyperlink" Target="mailto:dushimimana@yahoo.fr" TargetMode="External" /><Relationship Id="rId83" Type="http://schemas.openxmlformats.org/officeDocument/2006/relationships/hyperlink" Target="mailto:amyn.lakhani@aku.edu" TargetMode="External" /><Relationship Id="rId84" Type="http://schemas.openxmlformats.org/officeDocument/2006/relationships/hyperlink" Target="mailto:joyce.mutanu@msa.akhskenya.org" TargetMode="External" /><Relationship Id="rId85" Type="http://schemas.openxmlformats.org/officeDocument/2006/relationships/comments" Target="../comments3.xml" /><Relationship Id="rId86" Type="http://schemas.openxmlformats.org/officeDocument/2006/relationships/vmlDrawing" Target="../drawings/vmlDrawing1.vml" /><Relationship Id="rId8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E5:F5"/>
  <sheetViews>
    <sheetView workbookViewId="0" topLeftCell="A1">
      <selection activeCell="F14" sqref="F14"/>
    </sheetView>
  </sheetViews>
  <sheetFormatPr defaultColWidth="9.140625" defaultRowHeight="12.75"/>
  <sheetData>
    <row r="5" spans="5:6" ht="12.75">
      <c r="E5" s="230"/>
      <c r="F5" s="230"/>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L238"/>
  <sheetViews>
    <sheetView view="pageBreakPreview" zoomScaleSheetLayoutView="100" workbookViewId="0" topLeftCell="A1">
      <selection activeCell="B16" sqref="B16"/>
    </sheetView>
  </sheetViews>
  <sheetFormatPr defaultColWidth="9.140625" defaultRowHeight="12.75"/>
  <cols>
    <col min="1" max="1" width="9.140625" style="199" customWidth="1"/>
    <col min="2" max="2" width="29.57421875" style="205" customWidth="1"/>
    <col min="3" max="3" width="18.28125" style="202" customWidth="1"/>
    <col min="4" max="4" width="12.28125" style="202" customWidth="1"/>
    <col min="5" max="6" width="13.140625" style="203" customWidth="1"/>
    <col min="7" max="7" width="9.140625" style="202" customWidth="1"/>
    <col min="8" max="8" width="10.57421875" style="202" customWidth="1"/>
    <col min="9" max="9" width="14.7109375" style="204" customWidth="1"/>
    <col min="10" max="10" width="9.140625" style="199" customWidth="1"/>
  </cols>
  <sheetData>
    <row r="2" spans="2:6" ht="12.75">
      <c r="B2" s="200" t="s">
        <v>1578</v>
      </c>
      <c r="C2" s="216" t="s">
        <v>1579</v>
      </c>
      <c r="D2" s="217"/>
      <c r="E2" s="218"/>
      <c r="F2" s="218"/>
    </row>
    <row r="3" spans="2:3" ht="12.75">
      <c r="B3" s="200"/>
      <c r="C3" s="201"/>
    </row>
    <row r="4" spans="1:9" ht="12.75">
      <c r="A4" s="223"/>
      <c r="B4" s="224"/>
      <c r="C4" s="220"/>
      <c r="D4" s="220"/>
      <c r="E4" s="221"/>
      <c r="F4" s="197" t="s">
        <v>1588</v>
      </c>
      <c r="G4" s="220"/>
      <c r="H4" s="220"/>
      <c r="I4" s="222"/>
    </row>
    <row r="5" spans="1:10" ht="51">
      <c r="A5" s="225" t="s">
        <v>1892</v>
      </c>
      <c r="B5" s="226" t="s">
        <v>1580</v>
      </c>
      <c r="C5" s="219" t="s">
        <v>589</v>
      </c>
      <c r="D5" s="219" t="s">
        <v>1384</v>
      </c>
      <c r="E5" s="198" t="s">
        <v>1587</v>
      </c>
      <c r="F5" s="198" t="s">
        <v>1586</v>
      </c>
      <c r="G5" s="196" t="s">
        <v>1385</v>
      </c>
      <c r="H5" s="196" t="s">
        <v>1386</v>
      </c>
      <c r="I5" s="227" t="s">
        <v>1585</v>
      </c>
      <c r="J5" s="195"/>
    </row>
    <row r="6" spans="1:2" ht="12.75">
      <c r="A6" s="206" t="s">
        <v>1893</v>
      </c>
      <c r="B6" s="200"/>
    </row>
    <row r="7" spans="2:10" ht="12.75">
      <c r="B7" s="74" t="s">
        <v>1581</v>
      </c>
      <c r="C7" s="202">
        <f>COUNT('Full details'!BO3:BO82)</f>
        <v>20</v>
      </c>
      <c r="D7" s="202">
        <f>SUM('Full details'!BO3:BO82)</f>
        <v>12461</v>
      </c>
      <c r="E7" s="203">
        <f>AVERAGE('Full details'!BO3:BO82)</f>
        <v>623.05</v>
      </c>
      <c r="F7" s="203" t="s">
        <v>1055</v>
      </c>
      <c r="G7" s="202">
        <f>MIN('Full details'!BO3:BO82)</f>
        <v>6</v>
      </c>
      <c r="H7" s="202">
        <f>MAX('Full details'!BO3:BO82)</f>
        <v>2160</v>
      </c>
      <c r="I7" s="204" t="s">
        <v>1583</v>
      </c>
      <c r="J7" s="207"/>
    </row>
    <row r="8" spans="2:10" ht="12.75">
      <c r="B8" s="74" t="s">
        <v>1582</v>
      </c>
      <c r="C8" s="202">
        <f>COUNT('Full details'!BP3:BP82)</f>
        <v>36</v>
      </c>
      <c r="D8" s="202">
        <f>SUM(D11:D17)</f>
        <v>896</v>
      </c>
      <c r="E8" s="203">
        <f>AVERAGE('Full details'!BP3:BP82)</f>
        <v>17.36111111111111</v>
      </c>
      <c r="F8" s="203" t="s">
        <v>1055</v>
      </c>
      <c r="G8" s="202">
        <f>MIN('Full details'!BP3:BP82)</f>
        <v>3</v>
      </c>
      <c r="H8" s="202">
        <f>MAX('Full details'!BP3:BP82)</f>
        <v>86</v>
      </c>
      <c r="I8" s="204" t="s">
        <v>1584</v>
      </c>
      <c r="J8" s="207"/>
    </row>
    <row r="10" spans="1:12" ht="12.75">
      <c r="A10" s="161"/>
      <c r="B10" s="208" t="s">
        <v>1894</v>
      </c>
      <c r="L10" s="37"/>
    </row>
    <row r="11" spans="1:10" ht="12.75">
      <c r="A11" s="161"/>
      <c r="B11" s="74" t="s">
        <v>1895</v>
      </c>
      <c r="C11" s="202">
        <f>COUNT('Full details'!CG3:CG82)</f>
        <v>39</v>
      </c>
      <c r="D11" s="202">
        <f>SUM('Full details'!CG3:CG82)</f>
        <v>456</v>
      </c>
      <c r="E11" s="203">
        <f aca="true" t="shared" si="0" ref="E11:E80">+D11/C11</f>
        <v>11.692307692307692</v>
      </c>
      <c r="F11" s="203">
        <f>+D11/($D11+D12+D13)*100</f>
        <v>64.13502109704642</v>
      </c>
      <c r="G11" s="202">
        <f>MIN('Full details'!CG3:CG82)</f>
        <v>0</v>
      </c>
      <c r="H11" s="202">
        <f>MAX('Full details'!CG3:CG82)</f>
        <v>53</v>
      </c>
      <c r="I11" s="209" t="s">
        <v>1221</v>
      </c>
      <c r="J11" s="207"/>
    </row>
    <row r="12" spans="1:10" ht="12.75">
      <c r="A12" s="161"/>
      <c r="B12" s="74" t="s">
        <v>1896</v>
      </c>
      <c r="C12" s="202">
        <f>COUNT('Full details'!CH3:CH82)</f>
        <v>36</v>
      </c>
      <c r="D12" s="202">
        <f>SUM('Full details'!CH3:CH82)</f>
        <v>126</v>
      </c>
      <c r="E12" s="203">
        <f t="shared" si="0"/>
        <v>3.5</v>
      </c>
      <c r="F12" s="203">
        <f>+D12/($D11+D12+D13)*100</f>
        <v>17.72151898734177</v>
      </c>
      <c r="G12" s="202">
        <f>MIN('Full details'!CH3:CH82)</f>
        <v>0</v>
      </c>
      <c r="H12" s="202">
        <f>MAX('Full details'!CH3:CH82)</f>
        <v>30</v>
      </c>
      <c r="I12" s="209" t="s">
        <v>1222</v>
      </c>
      <c r="J12" s="207"/>
    </row>
    <row r="13" spans="1:10" ht="12.75">
      <c r="A13" s="161"/>
      <c r="B13" s="74" t="s">
        <v>1897</v>
      </c>
      <c r="C13" s="202">
        <f>COUNT('Full details'!CI3:CI82)</f>
        <v>32</v>
      </c>
      <c r="D13" s="202">
        <f>SUM('Full details'!CI3:CI82)</f>
        <v>129</v>
      </c>
      <c r="E13" s="203">
        <f t="shared" si="0"/>
        <v>4.03125</v>
      </c>
      <c r="F13" s="203">
        <f>+D13/(D11+D12+D13)*100</f>
        <v>18.143459915611814</v>
      </c>
      <c r="G13" s="202">
        <f>MIN('Full details'!CI3:CI82)</f>
        <v>0</v>
      </c>
      <c r="H13" s="202">
        <f>MAX('Full details'!CI3:CI82)</f>
        <v>41</v>
      </c>
      <c r="I13" s="209" t="s">
        <v>1223</v>
      </c>
      <c r="J13" s="207"/>
    </row>
    <row r="14" spans="1:10" ht="12.75">
      <c r="A14" s="161"/>
      <c r="B14" s="208" t="s">
        <v>1898</v>
      </c>
      <c r="G14" s="202">
        <f>MIN('Full details'!BP3:BP82)</f>
        <v>3</v>
      </c>
      <c r="H14" s="202">
        <f>MAX('Full details'!BP3:BP82)</f>
        <v>86</v>
      </c>
      <c r="I14" s="209" t="s">
        <v>1224</v>
      </c>
      <c r="J14" s="207"/>
    </row>
    <row r="15" spans="1:10" ht="12.75">
      <c r="A15" s="161"/>
      <c r="B15" s="74" t="s">
        <v>1895</v>
      </c>
      <c r="C15" s="202">
        <f>COUNT('Full details'!CJ3:CJ82)</f>
        <v>32</v>
      </c>
      <c r="D15" s="202">
        <f>SUM('Full details'!CJ3:CJ82)</f>
        <v>79</v>
      </c>
      <c r="E15" s="203">
        <f t="shared" si="0"/>
        <v>2.46875</v>
      </c>
      <c r="F15" s="203">
        <f>+D15/(D15+D16+D17)*100</f>
        <v>42.7027027027027</v>
      </c>
      <c r="G15" s="202">
        <f>MIN('Full details'!CJ3:CJ82)</f>
        <v>0</v>
      </c>
      <c r="H15" s="202">
        <f>MAX('Full details'!CJ3:CJ82)</f>
        <v>42</v>
      </c>
      <c r="I15" s="209" t="s">
        <v>1225</v>
      </c>
      <c r="J15" s="207"/>
    </row>
    <row r="16" spans="1:10" ht="12.75">
      <c r="A16" s="161"/>
      <c r="B16" s="74" t="s">
        <v>1896</v>
      </c>
      <c r="C16" s="202">
        <f>COUNT('Full details'!CK3:CK82)</f>
        <v>33</v>
      </c>
      <c r="D16" s="202">
        <f>SUM('Full details'!CK3:CK82)</f>
        <v>52</v>
      </c>
      <c r="E16" s="203">
        <f t="shared" si="0"/>
        <v>1.5757575757575757</v>
      </c>
      <c r="F16" s="203">
        <f>+D16/(D15+D16+D17)*100</f>
        <v>28.10810810810811</v>
      </c>
      <c r="G16" s="202">
        <f>MIN('Full details'!CK3:CK82)</f>
        <v>0</v>
      </c>
      <c r="H16" s="202">
        <f>MAX('Full details'!CK3:CK82)</f>
        <v>38</v>
      </c>
      <c r="I16" s="209" t="s">
        <v>1226</v>
      </c>
      <c r="J16" s="207"/>
    </row>
    <row r="17" spans="1:10" ht="12.75">
      <c r="A17" s="161"/>
      <c r="B17" s="74" t="s">
        <v>1897</v>
      </c>
      <c r="C17" s="202">
        <f>COUNT('Full details'!CL3:CL82)</f>
        <v>32</v>
      </c>
      <c r="D17" s="202">
        <f>SUM('Full details'!CL3:CL82)</f>
        <v>54</v>
      </c>
      <c r="E17" s="203">
        <f t="shared" si="0"/>
        <v>1.6875</v>
      </c>
      <c r="F17" s="203">
        <f>+D17/(D15+D16+D17)*100</f>
        <v>29.18918918918919</v>
      </c>
      <c r="G17" s="202">
        <f>MIN('Full details'!CL3:CL82)</f>
        <v>0</v>
      </c>
      <c r="H17" s="202">
        <f>MAX('Full details'!CL3:CL82)</f>
        <v>19</v>
      </c>
      <c r="I17" s="209" t="s">
        <v>1227</v>
      </c>
      <c r="J17" s="207"/>
    </row>
    <row r="18" spans="1:10" ht="12.75">
      <c r="A18" s="161"/>
      <c r="B18" s="74"/>
      <c r="I18" s="209"/>
      <c r="J18" s="207"/>
    </row>
    <row r="19" spans="1:10" ht="12.75">
      <c r="A19" s="161"/>
      <c r="B19" s="208" t="s">
        <v>1899</v>
      </c>
      <c r="C19" s="202">
        <f>COUNT('Full details'!CM3:CM82)</f>
        <v>8</v>
      </c>
      <c r="D19" s="202">
        <f>SUM('Full details'!CM3:CM82)</f>
        <v>360</v>
      </c>
      <c r="E19" s="203">
        <f t="shared" si="0"/>
        <v>45</v>
      </c>
      <c r="G19" s="202">
        <f>MIN('Full details'!CM3:CM82)</f>
        <v>3</v>
      </c>
      <c r="H19" s="202">
        <f>MAX('Full details'!CM3:CM82)</f>
        <v>250</v>
      </c>
      <c r="I19" s="209" t="s">
        <v>1228</v>
      </c>
      <c r="J19" s="207"/>
    </row>
    <row r="20" spans="1:10" ht="12.75">
      <c r="A20" s="161"/>
      <c r="B20" s="74"/>
      <c r="I20" s="209"/>
      <c r="J20" s="207"/>
    </row>
    <row r="21" spans="1:10" ht="12.75">
      <c r="A21" s="161"/>
      <c r="B21" s="208" t="s">
        <v>1900</v>
      </c>
      <c r="G21" s="202">
        <f>MIN('Full details'!CP3:CP82)</f>
        <v>0</v>
      </c>
      <c r="H21" s="202">
        <f>MAX('Full details'!CP3:CP82)</f>
        <v>53</v>
      </c>
      <c r="I21" s="209" t="s">
        <v>1229</v>
      </c>
      <c r="J21" s="207"/>
    </row>
    <row r="22" spans="1:10" ht="12.75">
      <c r="A22" s="161"/>
      <c r="B22" s="74" t="s">
        <v>1309</v>
      </c>
      <c r="C22" s="202">
        <f>COUNT('Full details'!CN3:CN82)</f>
        <v>38</v>
      </c>
      <c r="D22" s="202">
        <f>SUM('Full details'!CN3:CN82)</f>
        <v>298</v>
      </c>
      <c r="E22" s="203">
        <f t="shared" si="0"/>
        <v>7.842105263157895</v>
      </c>
      <c r="F22" s="203">
        <f>+D22/(D22+D23)*100</f>
        <v>62.473794549266245</v>
      </c>
      <c r="G22" s="202">
        <f>MIN('Full details'!CN3:CN82)</f>
        <v>2</v>
      </c>
      <c r="H22" s="202">
        <f>MAX('Full details'!CN3:CN82)</f>
        <v>23</v>
      </c>
      <c r="I22" s="209" t="s">
        <v>1230</v>
      </c>
      <c r="J22" s="207"/>
    </row>
    <row r="23" spans="1:10" ht="12.75">
      <c r="A23" s="161"/>
      <c r="B23" s="74" t="s">
        <v>1312</v>
      </c>
      <c r="C23" s="202">
        <f>COUNT('Full details'!CO3:CO82)</f>
        <v>37</v>
      </c>
      <c r="D23" s="202">
        <f>SUM('Full details'!CO3:CO82)</f>
        <v>179</v>
      </c>
      <c r="E23" s="203">
        <f t="shared" si="0"/>
        <v>4.837837837837838</v>
      </c>
      <c r="F23" s="203">
        <f>+D23/(D22+D23)*100</f>
        <v>37.526205450733755</v>
      </c>
      <c r="G23" s="202">
        <f>MIN('Full details'!CO3:CO82)</f>
        <v>0</v>
      </c>
      <c r="H23" s="202">
        <f>MAX('Full details'!CO3:CO82)</f>
        <v>30</v>
      </c>
      <c r="I23" s="209" t="s">
        <v>1231</v>
      </c>
      <c r="J23" s="207"/>
    </row>
    <row r="24" spans="1:10" ht="12.75">
      <c r="A24" s="161"/>
      <c r="B24" s="208" t="s">
        <v>1901</v>
      </c>
      <c r="I24" s="209" t="s">
        <v>1232</v>
      </c>
      <c r="J24" s="207"/>
    </row>
    <row r="25" spans="1:10" ht="12.75">
      <c r="A25" s="161"/>
      <c r="B25" s="74" t="s">
        <v>1309</v>
      </c>
      <c r="C25" s="202">
        <f>COUNT('Full details'!CQ3:CQ82)</f>
        <v>36</v>
      </c>
      <c r="D25" s="202">
        <f>SUM('Full details'!CQ3:CQ82)</f>
        <v>157</v>
      </c>
      <c r="E25" s="203">
        <f t="shared" si="0"/>
        <v>4.361111111111111</v>
      </c>
      <c r="F25" s="203">
        <f>+D25/(D25+D26)*100</f>
        <v>64.60905349794238</v>
      </c>
      <c r="G25" s="202">
        <f>MIN('Full details'!CQ3:CQ82)</f>
        <v>0</v>
      </c>
      <c r="H25" s="202">
        <f>MAX('Full details'!CQ3:CQ82)</f>
        <v>27</v>
      </c>
      <c r="I25" s="209" t="s">
        <v>1233</v>
      </c>
      <c r="J25" s="207"/>
    </row>
    <row r="26" spans="1:10" ht="12.75">
      <c r="A26" s="161"/>
      <c r="B26" s="74" t="s">
        <v>1312</v>
      </c>
      <c r="C26" s="202">
        <f>COUNT('Full details'!CR3:CR82)</f>
        <v>36</v>
      </c>
      <c r="D26" s="202">
        <f>SUM('Full details'!CR3:CR82)</f>
        <v>86</v>
      </c>
      <c r="E26" s="203">
        <f t="shared" si="0"/>
        <v>2.388888888888889</v>
      </c>
      <c r="F26" s="203">
        <f>+D26/(D25+D26)*100</f>
        <v>35.390946502057616</v>
      </c>
      <c r="G26" s="202">
        <f>MIN('Full details'!CR3:CR82)</f>
        <v>0</v>
      </c>
      <c r="H26" s="202">
        <f>MAX('Full details'!CR3:CR82)</f>
        <v>15</v>
      </c>
      <c r="I26" s="209" t="s">
        <v>1234</v>
      </c>
      <c r="J26" s="207"/>
    </row>
    <row r="27" spans="1:10" ht="12.75">
      <c r="A27" s="161"/>
      <c r="B27" s="74"/>
      <c r="I27" s="209"/>
      <c r="J27" s="207"/>
    </row>
    <row r="28" spans="1:10" ht="12.75">
      <c r="A28" s="161"/>
      <c r="B28" s="208" t="s">
        <v>1902</v>
      </c>
      <c r="I28" s="209"/>
      <c r="J28" s="207"/>
    </row>
    <row r="29" spans="1:10" ht="12.75">
      <c r="A29" s="161"/>
      <c r="B29" s="208" t="s">
        <v>1309</v>
      </c>
      <c r="D29" s="202">
        <f>+D22+D25</f>
        <v>455</v>
      </c>
      <c r="F29" s="203">
        <f>+D29/(D29+D30)*100</f>
        <v>63.19444444444444</v>
      </c>
      <c r="I29" s="209"/>
      <c r="J29" s="207"/>
    </row>
    <row r="30" spans="1:10" ht="12.75">
      <c r="A30" s="161"/>
      <c r="B30" s="208" t="s">
        <v>1312</v>
      </c>
      <c r="D30" s="202">
        <f>+D23+D26</f>
        <v>265</v>
      </c>
      <c r="F30" s="203">
        <f>+D30/(D29+D30)*100</f>
        <v>36.80555555555556</v>
      </c>
      <c r="I30" s="209"/>
      <c r="J30" s="207"/>
    </row>
    <row r="31" spans="1:10" ht="12.75">
      <c r="A31" s="161"/>
      <c r="B31" s="208"/>
      <c r="I31" s="209"/>
      <c r="J31" s="207"/>
    </row>
    <row r="32" spans="1:10" ht="12.75">
      <c r="A32" s="161"/>
      <c r="B32" s="74" t="s">
        <v>1903</v>
      </c>
      <c r="C32" s="202">
        <f>COUNT('Full details'!CV3:CV82)</f>
        <v>42</v>
      </c>
      <c r="D32" s="202">
        <f>SUM('Full details'!CV3:CV82)</f>
        <v>388</v>
      </c>
      <c r="E32" s="203">
        <f t="shared" si="0"/>
        <v>9.238095238095237</v>
      </c>
      <c r="G32" s="202">
        <f>MIN('Full details'!CV3:CV82)</f>
        <v>0</v>
      </c>
      <c r="H32" s="202">
        <f>MAX('Full details'!CV3:CV82)</f>
        <v>42</v>
      </c>
      <c r="I32" s="209" t="s">
        <v>1235</v>
      </c>
      <c r="J32" s="207"/>
    </row>
    <row r="33" spans="1:10" ht="12.75">
      <c r="A33" s="161"/>
      <c r="B33" s="74" t="s">
        <v>1309</v>
      </c>
      <c r="C33" s="202">
        <f>COUNT('Full details'!CT3:CT82)</f>
        <v>40</v>
      </c>
      <c r="D33" s="202">
        <f>SUM('Full details'!CT3:CT82)</f>
        <v>236</v>
      </c>
      <c r="E33" s="203">
        <f t="shared" si="0"/>
        <v>5.9</v>
      </c>
      <c r="F33" s="203">
        <f>+D33/(D33+D34)*100</f>
        <v>73.29192546583852</v>
      </c>
      <c r="G33" s="202">
        <f>MIN('Full details'!CT3:CT82)</f>
        <v>0</v>
      </c>
      <c r="H33" s="202">
        <f>MAX('Full details'!CT3:CT82)</f>
        <v>22</v>
      </c>
      <c r="I33" s="209" t="s">
        <v>1236</v>
      </c>
      <c r="J33" s="207"/>
    </row>
    <row r="34" spans="1:10" ht="12.75">
      <c r="A34" s="161"/>
      <c r="B34" s="74" t="s">
        <v>1312</v>
      </c>
      <c r="C34" s="202">
        <f>COUNT('Full details'!CU3:CU82)</f>
        <v>39</v>
      </c>
      <c r="D34" s="202">
        <f>SUM('Full details'!CU3:CU82)</f>
        <v>86</v>
      </c>
      <c r="E34" s="203">
        <f t="shared" si="0"/>
        <v>2.2051282051282053</v>
      </c>
      <c r="F34" s="203">
        <f>+D34/(D33+D34)*100</f>
        <v>26.70807453416149</v>
      </c>
      <c r="G34" s="202">
        <f>MIN('Full details'!CU3:CU82)</f>
        <v>0</v>
      </c>
      <c r="H34" s="202">
        <f>MAX('Full details'!CU3:CU82)</f>
        <v>8</v>
      </c>
      <c r="I34" s="209" t="s">
        <v>1237</v>
      </c>
      <c r="J34" s="207"/>
    </row>
    <row r="35" spans="1:10" ht="12.75">
      <c r="A35" s="161"/>
      <c r="B35" s="74"/>
      <c r="I35" s="209"/>
      <c r="J35" s="207"/>
    </row>
    <row r="36" spans="1:10" ht="12.75">
      <c r="A36" s="161"/>
      <c r="B36" s="74" t="s">
        <v>1904</v>
      </c>
      <c r="C36" s="202">
        <f>COUNT('Full details'!CY3:CY82)</f>
        <v>39</v>
      </c>
      <c r="D36" s="202">
        <f>SUM('Full details'!CY3:CY82)</f>
        <v>265</v>
      </c>
      <c r="E36" s="203">
        <f t="shared" si="0"/>
        <v>6.794871794871795</v>
      </c>
      <c r="F36" s="203" t="e">
        <f>+D36/D28*100</f>
        <v>#DIV/0!</v>
      </c>
      <c r="G36" s="202">
        <f>MIN('Full details'!CY3:CY82)</f>
        <v>0</v>
      </c>
      <c r="H36" s="202">
        <f>MAX('Full details'!CY3:CY82)</f>
        <v>39</v>
      </c>
      <c r="I36" s="209" t="s">
        <v>1238</v>
      </c>
      <c r="J36" s="207"/>
    </row>
    <row r="37" spans="1:10" ht="12.75">
      <c r="A37" s="161"/>
      <c r="B37" s="74" t="s">
        <v>1309</v>
      </c>
      <c r="C37" s="202">
        <f>COUNT('Full details'!CW3:CW82)</f>
        <v>36</v>
      </c>
      <c r="D37" s="202">
        <f>SUM('Full details'!CW3:CW82)</f>
        <v>151</v>
      </c>
      <c r="E37" s="203">
        <f t="shared" si="0"/>
        <v>4.194444444444445</v>
      </c>
      <c r="F37" s="203">
        <f>+D37/D36*100</f>
        <v>56.9811320754717</v>
      </c>
      <c r="G37" s="202">
        <f>MIN('Full details'!CW3:CW82)</f>
        <v>0</v>
      </c>
      <c r="H37" s="202">
        <f>MAX('Full details'!CW3:CW82)</f>
        <v>19</v>
      </c>
      <c r="I37" s="209" t="s">
        <v>1239</v>
      </c>
      <c r="J37" s="207"/>
    </row>
    <row r="38" spans="1:10" ht="12.75">
      <c r="A38" s="161"/>
      <c r="B38" s="74" t="s">
        <v>1312</v>
      </c>
      <c r="C38" s="202">
        <f>COUNT('Full details'!CX3:CX82)</f>
        <v>36</v>
      </c>
      <c r="D38" s="202">
        <f>SUM('Full details'!CX3:CX82)</f>
        <v>63</v>
      </c>
      <c r="E38" s="203">
        <f t="shared" si="0"/>
        <v>1.75</v>
      </c>
      <c r="F38" s="203">
        <f>+D38/D36*100</f>
        <v>23.77358490566038</v>
      </c>
      <c r="G38" s="202">
        <f>MIN('Full details'!CX3:CX82)</f>
        <v>0</v>
      </c>
      <c r="H38" s="202">
        <f>MAX('Full details'!CX3:CX82)</f>
        <v>8</v>
      </c>
      <c r="I38" s="209" t="s">
        <v>1240</v>
      </c>
      <c r="J38" s="207"/>
    </row>
    <row r="39" spans="1:10" ht="12.75">
      <c r="A39" s="161"/>
      <c r="B39" s="74"/>
      <c r="I39" s="209"/>
      <c r="J39" s="207"/>
    </row>
    <row r="40" spans="1:10" ht="12.75">
      <c r="A40" s="161"/>
      <c r="B40" s="74" t="s">
        <v>1905</v>
      </c>
      <c r="C40" s="202">
        <f>COUNT('Full details'!DB3:DB82)</f>
        <v>34</v>
      </c>
      <c r="D40" s="202">
        <f>SUM('Full details'!DB3:DB82)</f>
        <v>99</v>
      </c>
      <c r="E40" s="203">
        <f t="shared" si="0"/>
        <v>2.911764705882353</v>
      </c>
      <c r="F40" s="203" t="e">
        <f>+D40/D28*100</f>
        <v>#DIV/0!</v>
      </c>
      <c r="G40" s="202">
        <f>MIN('Full details'!DB3:DB82)</f>
        <v>0</v>
      </c>
      <c r="H40" s="202">
        <f>MAX('Full details'!DB3:DB82)</f>
        <v>19</v>
      </c>
      <c r="I40" s="209" t="s">
        <v>1241</v>
      </c>
      <c r="J40" s="207"/>
    </row>
    <row r="41" spans="1:10" ht="12.75">
      <c r="A41" s="161"/>
      <c r="B41" s="74" t="s">
        <v>1309</v>
      </c>
      <c r="C41" s="202">
        <f>COUNT('Full details'!CZ3:CZ82)</f>
        <v>33</v>
      </c>
      <c r="D41" s="202">
        <f>SUM('Full details'!CZ3:CZ82)</f>
        <v>41</v>
      </c>
      <c r="E41" s="203">
        <f t="shared" si="0"/>
        <v>1.2424242424242424</v>
      </c>
      <c r="F41" s="203">
        <f>+D41/D40*100</f>
        <v>41.41414141414141</v>
      </c>
      <c r="G41" s="202">
        <f>MIN('Full details'!CZ3:CZ82)</f>
        <v>0</v>
      </c>
      <c r="H41" s="202">
        <f>MAX('Full details'!CZ3:CZ82)</f>
        <v>7</v>
      </c>
      <c r="I41" s="209" t="s">
        <v>1242</v>
      </c>
      <c r="J41" s="207"/>
    </row>
    <row r="42" spans="1:10" ht="12.75">
      <c r="A42" s="161"/>
      <c r="B42" s="74" t="s">
        <v>1312</v>
      </c>
      <c r="C42" s="202">
        <f>COUNT('Full details'!DA3:DA82)</f>
        <v>33</v>
      </c>
      <c r="D42" s="202">
        <f>SUM('Full details'!DA3:DA82)</f>
        <v>41</v>
      </c>
      <c r="E42" s="203">
        <f t="shared" si="0"/>
        <v>1.2424242424242424</v>
      </c>
      <c r="F42" s="203">
        <f>+D42/D40*100</f>
        <v>41.41414141414141</v>
      </c>
      <c r="G42" s="202">
        <f>MIN('Full details'!DA3:DA82)</f>
        <v>0</v>
      </c>
      <c r="H42" s="202">
        <f>MAX('Full details'!DA3:DA82)</f>
        <v>12</v>
      </c>
      <c r="I42" s="209" t="s">
        <v>1243</v>
      </c>
      <c r="J42" s="207"/>
    </row>
    <row r="43" spans="1:10" ht="12.75">
      <c r="A43" s="161"/>
      <c r="B43" s="74"/>
      <c r="I43" s="209"/>
      <c r="J43" s="207"/>
    </row>
    <row r="44" spans="1:10" ht="12.75">
      <c r="A44" s="161"/>
      <c r="B44" s="74" t="s">
        <v>1906</v>
      </c>
      <c r="C44" s="202">
        <f>COUNT('Full details'!DE3:DE82)</f>
        <v>35</v>
      </c>
      <c r="D44" s="202">
        <f>SUM('Full details'!DE3:DE82)</f>
        <v>24</v>
      </c>
      <c r="E44" s="203">
        <f t="shared" si="0"/>
        <v>0.6857142857142857</v>
      </c>
      <c r="F44" s="203" t="e">
        <f>+D44/D28*100</f>
        <v>#DIV/0!</v>
      </c>
      <c r="G44" s="202">
        <f>MIN('Full details'!DE3:DE82)</f>
        <v>0</v>
      </c>
      <c r="H44" s="202">
        <f>MAX('Full details'!DE3:DE82)</f>
        <v>10</v>
      </c>
      <c r="I44" s="209" t="s">
        <v>1244</v>
      </c>
      <c r="J44" s="207"/>
    </row>
    <row r="45" spans="1:10" ht="12.75">
      <c r="A45" s="161"/>
      <c r="B45" s="74" t="s">
        <v>1309</v>
      </c>
      <c r="C45" s="202">
        <f>COUNT('Full details'!DC3:DC82)</f>
        <v>34</v>
      </c>
      <c r="D45" s="202">
        <f>SUM('Full details'!DC3:DC82)</f>
        <v>6</v>
      </c>
      <c r="E45" s="203">
        <f t="shared" si="0"/>
        <v>0.17647058823529413</v>
      </c>
      <c r="F45" s="203">
        <f>+D45/D44*100</f>
        <v>25</v>
      </c>
      <c r="G45" s="202">
        <f>MIN('Full details'!DC3:DC82)</f>
        <v>0</v>
      </c>
      <c r="H45" s="202">
        <f>MAX('Full details'!DC3:DC82)</f>
        <v>3</v>
      </c>
      <c r="I45" s="209" t="s">
        <v>1245</v>
      </c>
      <c r="J45" s="207"/>
    </row>
    <row r="46" spans="1:10" ht="12.75">
      <c r="A46" s="161"/>
      <c r="B46" s="74" t="s">
        <v>1312</v>
      </c>
      <c r="C46" s="202">
        <f>COUNT('Full details'!DD3:DD82)</f>
        <v>34</v>
      </c>
      <c r="D46" s="202">
        <f>SUM('Full details'!DD3:DD82)</f>
        <v>18</v>
      </c>
      <c r="E46" s="203">
        <f t="shared" si="0"/>
        <v>0.5294117647058824</v>
      </c>
      <c r="F46" s="203">
        <f>+D46/D44*100</f>
        <v>75</v>
      </c>
      <c r="G46" s="202">
        <f>MIN('Full details'!DD3:DD82)</f>
        <v>0</v>
      </c>
      <c r="H46" s="202">
        <f>MAX('Full details'!DD3:DD82)</f>
        <v>9</v>
      </c>
      <c r="I46" s="209" t="s">
        <v>1246</v>
      </c>
      <c r="J46" s="207"/>
    </row>
    <row r="47" spans="1:10" ht="12.75">
      <c r="A47" s="161"/>
      <c r="B47" s="74"/>
      <c r="I47" s="209"/>
      <c r="J47" s="207"/>
    </row>
    <row r="48" spans="1:10" ht="12.75">
      <c r="A48" s="161"/>
      <c r="B48" s="208" t="s">
        <v>1907</v>
      </c>
      <c r="D48" s="202">
        <f>+D28</f>
        <v>0</v>
      </c>
      <c r="I48" s="209"/>
      <c r="J48" s="207"/>
    </row>
    <row r="49" spans="1:10" ht="12.75">
      <c r="A49" s="161"/>
      <c r="B49" s="208"/>
      <c r="I49" s="209"/>
      <c r="J49" s="207"/>
    </row>
    <row r="50" spans="1:10" ht="12.75">
      <c r="A50" s="161"/>
      <c r="B50" s="74" t="s">
        <v>1908</v>
      </c>
      <c r="G50" s="202">
        <f>MIN('Full details'!DH3:DH82)</f>
        <v>0</v>
      </c>
      <c r="H50" s="202">
        <f>MAX('Full details'!DH3:DH82)</f>
        <v>15</v>
      </c>
      <c r="I50" s="209" t="s">
        <v>1247</v>
      </c>
      <c r="J50" s="207"/>
    </row>
    <row r="51" spans="1:12" ht="12.75">
      <c r="A51" s="161"/>
      <c r="B51" s="74" t="s">
        <v>1309</v>
      </c>
      <c r="C51" s="202">
        <f>COUNT('Full details'!DF3:DF82)</f>
        <v>34</v>
      </c>
      <c r="D51" s="202">
        <f>SUM('Full details'!DF3:DF82)</f>
        <v>44</v>
      </c>
      <c r="E51" s="203">
        <f t="shared" si="0"/>
        <v>1.2941176470588236</v>
      </c>
      <c r="F51" s="203">
        <f>+D51/(D51+D52)*100</f>
        <v>52.38095238095239</v>
      </c>
      <c r="G51" s="202">
        <f>MIN('Full details'!DF3:DF82)</f>
        <v>0</v>
      </c>
      <c r="H51" s="202">
        <f>MAX('Full details'!DF3:DF82)</f>
        <v>7</v>
      </c>
      <c r="I51" s="209" t="s">
        <v>1248</v>
      </c>
      <c r="J51" s="207"/>
      <c r="K51">
        <v>84</v>
      </c>
      <c r="L51">
        <f>+K51/625</f>
        <v>0.1344</v>
      </c>
    </row>
    <row r="52" spans="1:12" ht="12.75">
      <c r="A52" s="161"/>
      <c r="B52" s="74" t="s">
        <v>1312</v>
      </c>
      <c r="C52" s="202">
        <f>COUNT('Full details'!DG3:DG82)</f>
        <v>35</v>
      </c>
      <c r="D52" s="202">
        <f>SUM('Full details'!DG3:DG82)</f>
        <v>40</v>
      </c>
      <c r="E52" s="203">
        <f t="shared" si="0"/>
        <v>1.1428571428571428</v>
      </c>
      <c r="F52" s="203">
        <f>+D52/(D51+D52)*100</f>
        <v>47.61904761904761</v>
      </c>
      <c r="G52" s="202">
        <f>MIN('Full details'!DG3:DG82)</f>
        <v>0</v>
      </c>
      <c r="H52" s="202">
        <f>MAX('Full details'!DG3:DG82)</f>
        <v>8</v>
      </c>
      <c r="I52" s="209" t="s">
        <v>1249</v>
      </c>
      <c r="J52" s="207"/>
      <c r="K52">
        <v>409</v>
      </c>
      <c r="L52">
        <f>+K52/625</f>
        <v>0.6544</v>
      </c>
    </row>
    <row r="53" spans="1:12" ht="12.75">
      <c r="A53" s="161"/>
      <c r="B53" s="74" t="s">
        <v>1909</v>
      </c>
      <c r="I53" s="209" t="s">
        <v>1250</v>
      </c>
      <c r="J53" s="207"/>
      <c r="K53">
        <v>132</v>
      </c>
      <c r="L53">
        <f>+K53/625</f>
        <v>0.2112</v>
      </c>
    </row>
    <row r="54" spans="1:12" ht="12.75">
      <c r="A54" s="161"/>
      <c r="B54" s="74" t="s">
        <v>1309</v>
      </c>
      <c r="C54" s="202">
        <f>COUNT('Full details'!DI3:DI82)</f>
        <v>36</v>
      </c>
      <c r="D54" s="202">
        <f>SUM('Full details'!DI3:DI82)</f>
        <v>261</v>
      </c>
      <c r="E54" s="203">
        <f t="shared" si="0"/>
        <v>7.25</v>
      </c>
      <c r="F54" s="203">
        <f>+D54/(D54+D55)*100</f>
        <v>69.78609625668449</v>
      </c>
      <c r="G54" s="202">
        <f>MIN('Full details'!DI3:DI82)</f>
        <v>0</v>
      </c>
      <c r="H54" s="202">
        <f>MAX('Full details'!DI3:DI82)</f>
        <v>37</v>
      </c>
      <c r="I54" s="209" t="s">
        <v>1251</v>
      </c>
      <c r="J54" s="207"/>
      <c r="K54">
        <f>SUM(K51:K53)</f>
        <v>625</v>
      </c>
      <c r="L54">
        <f>+K54/625</f>
        <v>1</v>
      </c>
    </row>
    <row r="55" spans="1:10" ht="12.75">
      <c r="A55" s="161"/>
      <c r="B55" s="74" t="s">
        <v>1312</v>
      </c>
      <c r="C55" s="202">
        <f>COUNT('Full details'!DJ3:DJ82)</f>
        <v>35</v>
      </c>
      <c r="D55" s="202">
        <f>SUM('Full details'!DJ3:DJ82)</f>
        <v>113</v>
      </c>
      <c r="E55" s="203">
        <f t="shared" si="0"/>
        <v>3.2285714285714286</v>
      </c>
      <c r="F55" s="203">
        <f>+D55/(D54+D55)*100</f>
        <v>30.213903743315505</v>
      </c>
      <c r="G55" s="202">
        <f>MIN('Full details'!DJ3:DJ82)</f>
        <v>0</v>
      </c>
      <c r="H55" s="202">
        <f>MAX('Full details'!DJ3:DJ82)</f>
        <v>15</v>
      </c>
      <c r="I55" s="209" t="s">
        <v>1252</v>
      </c>
      <c r="J55" s="207"/>
    </row>
    <row r="56" spans="1:10" ht="12.75">
      <c r="A56" s="161"/>
      <c r="B56" s="74" t="s">
        <v>1910</v>
      </c>
      <c r="I56" s="209" t="s">
        <v>1253</v>
      </c>
      <c r="J56" s="207"/>
    </row>
    <row r="57" spans="1:10" ht="12.75">
      <c r="A57" s="161"/>
      <c r="B57" s="74" t="s">
        <v>1309</v>
      </c>
      <c r="C57" s="202">
        <f>COUNT('Full details'!DL3:DL82)</f>
        <v>34</v>
      </c>
      <c r="D57" s="202">
        <f>SUM('Full details'!DL3:DL82)</f>
        <v>78</v>
      </c>
      <c r="E57" s="203">
        <f t="shared" si="0"/>
        <v>2.2941176470588234</v>
      </c>
      <c r="F57" s="203">
        <f>+D57/(D57+D58)*100</f>
        <v>74.28571428571429</v>
      </c>
      <c r="G57" s="202">
        <f>MIN('Full details'!DL3:DL82)</f>
        <v>0</v>
      </c>
      <c r="H57" s="202">
        <f>MAX('Full details'!DL3:DL82)</f>
        <v>8</v>
      </c>
      <c r="I57" s="209" t="s">
        <v>1254</v>
      </c>
      <c r="J57" s="207"/>
    </row>
    <row r="58" spans="1:10" ht="12.75">
      <c r="A58" s="161"/>
      <c r="B58" s="74" t="s">
        <v>1312</v>
      </c>
      <c r="C58" s="202">
        <f>COUNT('Full details'!DM3:DM82)</f>
        <v>35</v>
      </c>
      <c r="D58" s="202">
        <f>SUM('Full details'!DM3:DM82)</f>
        <v>27</v>
      </c>
      <c r="E58" s="203">
        <f t="shared" si="0"/>
        <v>0.7714285714285715</v>
      </c>
      <c r="F58" s="203">
        <f>+D58/(D57+D58)*100</f>
        <v>25.71428571428571</v>
      </c>
      <c r="G58" s="202">
        <f>MIN('Full details'!DM3:DM82)</f>
        <v>0</v>
      </c>
      <c r="H58" s="202">
        <f>MAX('Full details'!DM3:DM82)</f>
        <v>4</v>
      </c>
      <c r="I58" s="209" t="s">
        <v>1255</v>
      </c>
      <c r="J58" s="207"/>
    </row>
    <row r="59" spans="1:10" ht="12.75">
      <c r="A59" s="161"/>
      <c r="B59" s="74"/>
      <c r="J59" s="207"/>
    </row>
    <row r="60" spans="1:10" ht="12.75">
      <c r="A60" s="161"/>
      <c r="B60" s="208" t="s">
        <v>1911</v>
      </c>
      <c r="J60" s="207"/>
    </row>
    <row r="61" spans="1:10" ht="12.75">
      <c r="A61" s="161"/>
      <c r="B61" s="74" t="s">
        <v>1912</v>
      </c>
      <c r="H61" s="202">
        <f>MAX('Full details'!DQ3:DQ82)</f>
        <v>71</v>
      </c>
      <c r="I61" s="209" t="s">
        <v>1256</v>
      </c>
      <c r="J61" s="207"/>
    </row>
    <row r="62" spans="1:10" ht="12.75">
      <c r="A62" s="161"/>
      <c r="B62" s="74" t="s">
        <v>1309</v>
      </c>
      <c r="C62" s="202">
        <f>COUNT('Full details'!DO3:DO82)</f>
        <v>34</v>
      </c>
      <c r="D62" s="202">
        <f>SUM('Full details'!DO3:DO82)</f>
        <v>342</v>
      </c>
      <c r="E62" s="203">
        <f t="shared" si="0"/>
        <v>10.058823529411764</v>
      </c>
      <c r="F62" s="203">
        <f>+D62/(D62+D63)*100</f>
        <v>67.9920477137177</v>
      </c>
      <c r="G62" s="202">
        <f>MIN('Full details'!DO3:DO82)</f>
        <v>2</v>
      </c>
      <c r="H62" s="202">
        <f>MAX('Full details'!DO3:DO82)</f>
        <v>42</v>
      </c>
      <c r="I62" s="209" t="s">
        <v>1257</v>
      </c>
      <c r="J62" s="207"/>
    </row>
    <row r="63" spans="1:10" ht="12.75">
      <c r="A63" s="161"/>
      <c r="B63" s="74" t="s">
        <v>1312</v>
      </c>
      <c r="C63" s="202">
        <f>COUNT('Full details'!DP3:DP82)</f>
        <v>34</v>
      </c>
      <c r="D63" s="202">
        <f>SUM('Full details'!DP3:DP82)</f>
        <v>161</v>
      </c>
      <c r="E63" s="203">
        <f t="shared" si="0"/>
        <v>4.735294117647059</v>
      </c>
      <c r="F63" s="203">
        <f>+D63/(D62+D63)*100</f>
        <v>32.007952286282304</v>
      </c>
      <c r="G63" s="202">
        <f>MIN('Full details'!DP3:DP82)</f>
        <v>0</v>
      </c>
      <c r="H63" s="202">
        <f>MAX('Full details'!DP3:DP82)</f>
        <v>18</v>
      </c>
      <c r="I63" s="209" t="s">
        <v>1258</v>
      </c>
      <c r="J63" s="207"/>
    </row>
    <row r="64" spans="1:10" ht="12.75">
      <c r="A64" s="161"/>
      <c r="B64" s="74" t="s">
        <v>1913</v>
      </c>
      <c r="H64" s="202">
        <f>MAX('Full details'!DT3:DT82)</f>
        <v>4</v>
      </c>
      <c r="I64" s="209" t="s">
        <v>1259</v>
      </c>
      <c r="J64" s="207"/>
    </row>
    <row r="65" spans="1:10" ht="12.75">
      <c r="A65" s="161"/>
      <c r="B65" s="74" t="s">
        <v>1309</v>
      </c>
      <c r="C65" s="202">
        <f>COUNT('Full details'!DR3:DR82)</f>
        <v>36</v>
      </c>
      <c r="D65" s="210">
        <f>SUM('Full details'!DR3:DR82)</f>
        <v>11</v>
      </c>
      <c r="E65" s="211">
        <f t="shared" si="0"/>
        <v>0.3055555555555556</v>
      </c>
      <c r="F65" s="211">
        <f>+D65/(D65+D66)*100</f>
        <v>100</v>
      </c>
      <c r="G65" s="210">
        <f>MIN('Full details'!DR3:DR82)</f>
        <v>0</v>
      </c>
      <c r="H65" s="210">
        <f>MAX('Full details'!DR3:DR82)</f>
        <v>4</v>
      </c>
      <c r="I65" s="212" t="s">
        <v>1260</v>
      </c>
      <c r="J65" s="213"/>
    </row>
    <row r="66" spans="1:10" ht="12.75">
      <c r="A66" s="161"/>
      <c r="B66" s="74" t="s">
        <v>1312</v>
      </c>
      <c r="C66" s="202">
        <f>COUNT('Full details'!DS3:DS82)</f>
        <v>36</v>
      </c>
      <c r="D66" s="210">
        <f>SUM('Full details'!DS3:DS82)</f>
        <v>0</v>
      </c>
      <c r="E66" s="211">
        <f t="shared" si="0"/>
        <v>0</v>
      </c>
      <c r="F66" s="211">
        <f>+((D66/(C65+D66)*100))</f>
        <v>0</v>
      </c>
      <c r="G66" s="210">
        <f>MIN('Full details'!DS3:DS82)</f>
        <v>0</v>
      </c>
      <c r="H66" s="210">
        <f>MAX('Full details'!DS3:DS82)</f>
        <v>0</v>
      </c>
      <c r="I66" s="212" t="s">
        <v>1261</v>
      </c>
      <c r="J66" s="213"/>
    </row>
    <row r="67" spans="1:10" ht="12.75">
      <c r="A67" s="161"/>
      <c r="B67" s="74" t="s">
        <v>1914</v>
      </c>
      <c r="H67" s="202">
        <f>MAX('Full details'!DW3:DW82)</f>
        <v>12</v>
      </c>
      <c r="I67" s="209" t="s">
        <v>1262</v>
      </c>
      <c r="J67" s="207"/>
    </row>
    <row r="68" spans="1:10" ht="12.75">
      <c r="A68" s="161"/>
      <c r="B68" s="74" t="s">
        <v>1309</v>
      </c>
      <c r="C68" s="202">
        <f>COUNT('Full details'!DU3:DU82)</f>
        <v>37</v>
      </c>
      <c r="D68" s="202">
        <f>SUM('Full details'!DU3:DU82)</f>
        <v>25</v>
      </c>
      <c r="E68" s="203">
        <f t="shared" si="0"/>
        <v>0.6756756756756757</v>
      </c>
      <c r="F68" s="203">
        <f>+D68/(D68+D69)*100</f>
        <v>60.97560975609756</v>
      </c>
      <c r="G68" s="202">
        <f>MIN('Full details'!DU3:DU82)</f>
        <v>0</v>
      </c>
      <c r="H68" s="202">
        <f>MAX('Full details'!DU3:DU82)</f>
        <v>7</v>
      </c>
      <c r="I68" s="209" t="s">
        <v>1263</v>
      </c>
      <c r="J68" s="207"/>
    </row>
    <row r="69" spans="1:10" ht="12.75">
      <c r="A69" s="161"/>
      <c r="B69" s="74" t="s">
        <v>1312</v>
      </c>
      <c r="C69" s="202">
        <f>COUNT('Full details'!DV3:DV82)</f>
        <v>37</v>
      </c>
      <c r="D69" s="202">
        <f>SUM('Full details'!DV3:DV82)</f>
        <v>16</v>
      </c>
      <c r="E69" s="203">
        <f t="shared" si="0"/>
        <v>0.43243243243243246</v>
      </c>
      <c r="F69" s="203">
        <f>+D69/(D68+D69)*100</f>
        <v>39.02439024390244</v>
      </c>
      <c r="G69" s="202">
        <f>MIN('Full details'!DV3:DV82)</f>
        <v>0</v>
      </c>
      <c r="H69" s="202">
        <f>MAX('Full details'!DV3:DV82)</f>
        <v>5</v>
      </c>
      <c r="I69" s="209" t="s">
        <v>1264</v>
      </c>
      <c r="J69" s="207"/>
    </row>
    <row r="70" spans="1:10" ht="12.75">
      <c r="A70" s="161"/>
      <c r="B70" s="74"/>
      <c r="I70" s="209"/>
      <c r="J70" s="207"/>
    </row>
    <row r="71" spans="1:10" ht="12.75">
      <c r="A71" s="161"/>
      <c r="B71" s="208" t="s">
        <v>1058</v>
      </c>
      <c r="I71" s="209"/>
      <c r="J71" s="207"/>
    </row>
    <row r="72" spans="1:10" ht="12.75">
      <c r="A72" s="161"/>
      <c r="B72" s="74" t="s">
        <v>590</v>
      </c>
      <c r="C72" s="202">
        <f>COUNT('Full details'!DZ3:DZ82)</f>
        <v>29</v>
      </c>
      <c r="D72" s="210">
        <f>SUM('Full details'!DZ3:DZ82)</f>
        <v>89</v>
      </c>
      <c r="E72" s="203">
        <f t="shared" si="0"/>
        <v>3.0689655172413794</v>
      </c>
      <c r="G72" s="202">
        <f>MIN('Full details'!DZ3:DZ82)</f>
        <v>0</v>
      </c>
      <c r="H72" s="202">
        <f>MAX('Full details'!DZ3:DZ82)</f>
        <v>31</v>
      </c>
      <c r="I72" s="209" t="s">
        <v>1265</v>
      </c>
      <c r="J72" s="207"/>
    </row>
    <row r="73" spans="1:10" ht="12.75">
      <c r="A73" s="161"/>
      <c r="B73" s="74" t="s">
        <v>591</v>
      </c>
      <c r="C73" s="202">
        <f>COUNT('Full details'!DX3:DX82)</f>
        <v>29</v>
      </c>
      <c r="D73" s="210">
        <f>SUM('Full details'!DX3:DX82)</f>
        <v>69</v>
      </c>
      <c r="E73" s="203">
        <f t="shared" si="0"/>
        <v>2.3793103448275863</v>
      </c>
      <c r="F73" s="211">
        <f>+D73/(D73+D74)*100</f>
        <v>77.52808988764045</v>
      </c>
      <c r="G73" s="202">
        <f>MIN('Full details'!DX3:DX82)</f>
        <v>0</v>
      </c>
      <c r="H73" s="202">
        <f>MAX('Full details'!DX3:DX82)</f>
        <v>31</v>
      </c>
      <c r="I73" s="209" t="s">
        <v>1266</v>
      </c>
      <c r="J73" s="207"/>
    </row>
    <row r="74" spans="1:10" ht="12.75">
      <c r="A74" s="161"/>
      <c r="B74" s="74" t="s">
        <v>592</v>
      </c>
      <c r="C74" s="202">
        <f>COUNT('Full details'!DY3:DY82)</f>
        <v>29</v>
      </c>
      <c r="D74" s="210">
        <f>SUM('Full details'!DY3:DY82)</f>
        <v>20</v>
      </c>
      <c r="E74" s="203">
        <f t="shared" si="0"/>
        <v>0.6896551724137931</v>
      </c>
      <c r="F74" s="203">
        <f>+D74/(D73+D74)*100</f>
        <v>22.47191011235955</v>
      </c>
      <c r="G74" s="202">
        <f>MIN('Full details'!DY3:DY82)</f>
        <v>0</v>
      </c>
      <c r="H74" s="202">
        <f>MAX('Full details'!DY3:DY82)</f>
        <v>11</v>
      </c>
      <c r="I74" s="209" t="s">
        <v>1267</v>
      </c>
      <c r="J74" s="207"/>
    </row>
    <row r="75" spans="1:10" ht="12.75">
      <c r="A75" s="161"/>
      <c r="B75" s="74" t="s">
        <v>1056</v>
      </c>
      <c r="I75" s="209" t="s">
        <v>1268</v>
      </c>
      <c r="J75" s="207"/>
    </row>
    <row r="76" spans="1:10" ht="12.75">
      <c r="A76" s="161"/>
      <c r="B76" s="74" t="s">
        <v>1309</v>
      </c>
      <c r="C76" s="202">
        <f>COUNT('Full details'!EA3:EA82)</f>
        <v>31</v>
      </c>
      <c r="D76" s="202">
        <f>SUM('Full details'!EA3:EA82)</f>
        <v>124</v>
      </c>
      <c r="E76" s="203">
        <f t="shared" si="0"/>
        <v>4</v>
      </c>
      <c r="F76" s="203">
        <f>+D76/(D76+D77)*100</f>
        <v>65.95744680851064</v>
      </c>
      <c r="G76" s="202">
        <f>MIN('Full details'!EA3:EA82)</f>
        <v>0</v>
      </c>
      <c r="H76" s="202">
        <f>MAX('Full details'!EA3:EA82)</f>
        <v>22</v>
      </c>
      <c r="I76" s="209" t="s">
        <v>783</v>
      </c>
      <c r="J76" s="207"/>
    </row>
    <row r="77" spans="1:10" ht="12.75">
      <c r="A77" s="161"/>
      <c r="B77" s="74" t="s">
        <v>1312</v>
      </c>
      <c r="C77" s="202">
        <f>COUNT('Full details'!EB3:EB82)</f>
        <v>31</v>
      </c>
      <c r="D77" s="202">
        <f>SUM('Full details'!EB3:EB82)</f>
        <v>64</v>
      </c>
      <c r="E77" s="203">
        <f t="shared" si="0"/>
        <v>2.064516129032258</v>
      </c>
      <c r="F77" s="203">
        <f>+D77/(D76+D77)*100</f>
        <v>34.04255319148936</v>
      </c>
      <c r="G77" s="202">
        <f>MIN('Full details'!EB3:EB82)</f>
        <v>0</v>
      </c>
      <c r="H77" s="202">
        <f>MAX('Full details'!EB3:EB82)</f>
        <v>18</v>
      </c>
      <c r="I77" s="209" t="s">
        <v>784</v>
      </c>
      <c r="J77" s="207"/>
    </row>
    <row r="78" spans="1:10" ht="12.75">
      <c r="A78" s="161"/>
      <c r="B78" s="74" t="s">
        <v>1057</v>
      </c>
      <c r="I78" s="209" t="s">
        <v>785</v>
      </c>
      <c r="J78" s="207"/>
    </row>
    <row r="79" spans="1:10" ht="12.75">
      <c r="A79" s="161"/>
      <c r="B79" s="74" t="s">
        <v>1309</v>
      </c>
      <c r="C79" s="202">
        <f>COUNT('Full details'!ED3:ED82)</f>
        <v>29</v>
      </c>
      <c r="D79" s="202">
        <f>SUM('Full details'!ED3:ED82)</f>
        <v>106</v>
      </c>
      <c r="E79" s="203">
        <f t="shared" si="0"/>
        <v>3.6551724137931036</v>
      </c>
      <c r="F79" s="203">
        <f>+D79/(D79+D80)*100</f>
        <v>76.2589928057554</v>
      </c>
      <c r="G79" s="202">
        <f>MIN('Full details'!ED3:ED82)</f>
        <v>0</v>
      </c>
      <c r="H79" s="202">
        <f>MAX('Full details'!ED3:ED82)</f>
        <v>13</v>
      </c>
      <c r="I79" s="209" t="s">
        <v>786</v>
      </c>
      <c r="J79" s="207"/>
    </row>
    <row r="80" spans="1:10" ht="12.75">
      <c r="A80" s="161"/>
      <c r="B80" s="74" t="s">
        <v>1312</v>
      </c>
      <c r="C80" s="202">
        <f>COUNT('Full details'!EE3:EE82)</f>
        <v>29</v>
      </c>
      <c r="D80" s="202">
        <f>SUM('Full details'!EE3:EE82)</f>
        <v>33</v>
      </c>
      <c r="E80" s="203">
        <f t="shared" si="0"/>
        <v>1.1379310344827587</v>
      </c>
      <c r="F80" s="203">
        <f>+D80/(D79+D80)*100</f>
        <v>23.741007194244602</v>
      </c>
      <c r="G80" s="202">
        <f>MIN('Full details'!EE3:EE82)</f>
        <v>0</v>
      </c>
      <c r="H80" s="202">
        <f>MAX('Full details'!EE3:EE82)</f>
        <v>6</v>
      </c>
      <c r="I80" s="209" t="s">
        <v>787</v>
      </c>
      <c r="J80" s="207"/>
    </row>
    <row r="81" spans="1:10" ht="12.75">
      <c r="A81" s="161"/>
      <c r="B81" s="74"/>
      <c r="I81" s="209"/>
      <c r="J81" s="207"/>
    </row>
    <row r="82" spans="1:10" ht="12.75">
      <c r="A82" s="206" t="s">
        <v>1915</v>
      </c>
      <c r="B82" s="74"/>
      <c r="I82" s="209"/>
      <c r="J82" s="207"/>
    </row>
    <row r="83" spans="1:10" ht="12.75">
      <c r="A83" s="161"/>
      <c r="B83" s="208" t="s">
        <v>1916</v>
      </c>
      <c r="I83" s="209"/>
      <c r="J83" s="207"/>
    </row>
    <row r="84" spans="1:10" ht="12.75">
      <c r="A84" s="161"/>
      <c r="B84" s="74" t="s">
        <v>1968</v>
      </c>
      <c r="C84" s="202">
        <f>COUNT('Full details'!BQ3:BQ82)</f>
        <v>22</v>
      </c>
      <c r="D84" s="202">
        <f>SUM('Full details'!BQ3:BQ82)</f>
        <v>85923</v>
      </c>
      <c r="E84" s="203">
        <f aca="true" t="shared" si="1" ref="E84:E146">+D84/C84</f>
        <v>3905.590909090909</v>
      </c>
      <c r="G84" s="202">
        <f>MIN('Full details'!BQ3:BQ82)</f>
        <v>280</v>
      </c>
      <c r="H84" s="202">
        <f>MAX('Full details'!BQ3:BQ82)</f>
        <v>23000</v>
      </c>
      <c r="I84" s="209" t="s">
        <v>788</v>
      </c>
      <c r="J84" s="207"/>
    </row>
    <row r="85" spans="1:10" ht="12.75">
      <c r="A85" s="161"/>
      <c r="B85" s="74" t="s">
        <v>2015</v>
      </c>
      <c r="C85" s="202">
        <f>COUNT('Full details'!BR3:BR82)</f>
        <v>26</v>
      </c>
      <c r="D85" s="202">
        <f>SUM('Full details'!BR3:BR82)</f>
        <v>8118</v>
      </c>
      <c r="E85" s="203">
        <f t="shared" si="1"/>
        <v>312.2307692307692</v>
      </c>
      <c r="G85" s="202">
        <f>MIN('Full details'!BR3:BR82)</f>
        <v>0</v>
      </c>
      <c r="H85" s="202">
        <f>MAX('Full details'!BR3:BR82)</f>
        <v>1000</v>
      </c>
      <c r="I85" s="209" t="s">
        <v>789</v>
      </c>
      <c r="J85" s="207"/>
    </row>
    <row r="86" spans="1:10" ht="12.75">
      <c r="A86" s="161"/>
      <c r="B86" s="74"/>
      <c r="I86" s="209"/>
      <c r="J86" s="207"/>
    </row>
    <row r="87" spans="1:10" ht="12.75">
      <c r="A87" s="161"/>
      <c r="B87" s="208" t="s">
        <v>1917</v>
      </c>
      <c r="I87" s="209"/>
      <c r="J87" s="207"/>
    </row>
    <row r="88" spans="1:10" ht="12.75">
      <c r="A88" s="161"/>
      <c r="B88" s="74" t="s">
        <v>1968</v>
      </c>
      <c r="C88" s="202">
        <f>COUNT('Full details'!BS3:BS82)</f>
        <v>18</v>
      </c>
      <c r="D88" s="202">
        <f>SUM('Full details'!BS3:BS82)</f>
        <v>18257</v>
      </c>
      <c r="E88" s="203">
        <f t="shared" si="1"/>
        <v>1014.2777777777778</v>
      </c>
      <c r="F88" s="203">
        <f aca="true" t="shared" si="2" ref="F88:F145">+((D88/C88)*100)</f>
        <v>101427.77777777778</v>
      </c>
      <c r="G88" s="202">
        <f>MIN('Full details'!BS3:BS82)</f>
        <v>5</v>
      </c>
      <c r="H88" s="202">
        <f>MAX('Full details'!BS3:BS82)</f>
        <v>6082</v>
      </c>
      <c r="I88" s="209" t="s">
        <v>790</v>
      </c>
      <c r="J88" s="207"/>
    </row>
    <row r="89" spans="1:10" ht="12.75">
      <c r="A89" s="161"/>
      <c r="B89" s="74" t="s">
        <v>2015</v>
      </c>
      <c r="C89" s="202">
        <f>COUNT('Full details'!BT3:BT82)</f>
        <v>26</v>
      </c>
      <c r="D89" s="202">
        <f>SUM('Full details'!BT3:BT82)</f>
        <v>1473</v>
      </c>
      <c r="E89" s="203">
        <f t="shared" si="1"/>
        <v>56.65384615384615</v>
      </c>
      <c r="F89" s="203">
        <f t="shared" si="2"/>
        <v>5665.384615384615</v>
      </c>
      <c r="G89" s="202">
        <f>MIN('Full details'!BT3:BT82)</f>
        <v>0</v>
      </c>
      <c r="H89" s="202">
        <f>MAX('Full details'!BT3:BT82)</f>
        <v>250</v>
      </c>
      <c r="I89" s="209" t="s">
        <v>791</v>
      </c>
      <c r="J89" s="207"/>
    </row>
    <row r="90" spans="1:10" ht="12.75">
      <c r="A90" s="161"/>
      <c r="B90" s="74"/>
      <c r="I90" s="209"/>
      <c r="J90" s="207"/>
    </row>
    <row r="91" spans="1:10" ht="12.75">
      <c r="A91" s="161"/>
      <c r="B91" s="208" t="s">
        <v>1918</v>
      </c>
      <c r="I91" s="209"/>
      <c r="J91" s="207"/>
    </row>
    <row r="92" spans="1:10" ht="12.75">
      <c r="A92" s="161"/>
      <c r="B92" s="74">
        <v>2001</v>
      </c>
      <c r="C92" s="203" t="s">
        <v>1055</v>
      </c>
      <c r="D92" s="203" t="s">
        <v>1055</v>
      </c>
      <c r="E92" s="203" t="s">
        <v>1055</v>
      </c>
      <c r="F92" s="203" t="s">
        <v>1055</v>
      </c>
      <c r="G92" s="202" t="s">
        <v>1055</v>
      </c>
      <c r="H92" s="202" t="s">
        <v>1055</v>
      </c>
      <c r="I92" s="207" t="s">
        <v>1055</v>
      </c>
      <c r="J92" s="207"/>
    </row>
    <row r="93" spans="1:10" ht="12.75">
      <c r="A93" s="161"/>
      <c r="B93" s="74">
        <v>2002</v>
      </c>
      <c r="C93" s="202">
        <f>COUNT('Full details'!ET3:ET82)</f>
        <v>36</v>
      </c>
      <c r="D93" s="202">
        <f>SUM('Full details'!ET3:ET82)</f>
        <v>65</v>
      </c>
      <c r="E93" s="203">
        <f t="shared" si="1"/>
        <v>1.8055555555555556</v>
      </c>
      <c r="F93" s="203">
        <f t="shared" si="2"/>
        <v>180.55555555555557</v>
      </c>
      <c r="G93" s="202">
        <f>MIN('Full details'!ET3:ET82)</f>
        <v>0</v>
      </c>
      <c r="H93" s="202">
        <f>MAX('Full details'!ET3:ET82)</f>
        <v>21</v>
      </c>
      <c r="I93" s="209" t="s">
        <v>792</v>
      </c>
      <c r="J93" s="207"/>
    </row>
    <row r="94" spans="1:10" ht="12.75">
      <c r="A94" s="161"/>
      <c r="B94" s="74">
        <v>2003</v>
      </c>
      <c r="C94" s="202">
        <f>COUNT('Full details'!EU3:EU82)</f>
        <v>34</v>
      </c>
      <c r="D94" s="202">
        <f>SUM('Full details'!EU3:EU82)</f>
        <v>71</v>
      </c>
      <c r="E94" s="203">
        <f t="shared" si="1"/>
        <v>2.088235294117647</v>
      </c>
      <c r="F94" s="203">
        <f t="shared" si="2"/>
        <v>208.82352941176472</v>
      </c>
      <c r="G94" s="202">
        <f>MIN('Full details'!EU3:EU82)</f>
        <v>0</v>
      </c>
      <c r="H94" s="202">
        <f>MAX('Full details'!EU3:EU82)</f>
        <v>21</v>
      </c>
      <c r="I94" s="209" t="s">
        <v>793</v>
      </c>
      <c r="J94" s="207"/>
    </row>
    <row r="95" spans="1:10" ht="12.75">
      <c r="A95" s="161"/>
      <c r="B95" s="74">
        <v>2004</v>
      </c>
      <c r="C95" s="202">
        <f>COUNT('Full details'!EV3:EV82)</f>
        <v>7</v>
      </c>
      <c r="D95" s="202">
        <f>SUM('Full details'!EV3:EV82)</f>
        <v>14</v>
      </c>
      <c r="E95" s="203">
        <f t="shared" si="1"/>
        <v>2</v>
      </c>
      <c r="F95" s="203">
        <f t="shared" si="2"/>
        <v>200</v>
      </c>
      <c r="G95" s="202">
        <f>MIN('Full details'!EV3:EV82)</f>
        <v>0</v>
      </c>
      <c r="H95" s="202">
        <f>MAX('Full details'!EV3:EV82)</f>
        <v>6</v>
      </c>
      <c r="I95" s="209" t="s">
        <v>794</v>
      </c>
      <c r="J95" s="207"/>
    </row>
    <row r="96" spans="1:10" ht="12.75">
      <c r="A96" s="161"/>
      <c r="B96" s="74">
        <v>2005</v>
      </c>
      <c r="C96" s="202">
        <f>COUNT('Full details'!EW3:EW82)</f>
        <v>30</v>
      </c>
      <c r="D96" s="202">
        <f>SUM('Full details'!EW3:EW82)</f>
        <v>42</v>
      </c>
      <c r="E96" s="203">
        <f t="shared" si="1"/>
        <v>1.4</v>
      </c>
      <c r="F96" s="203">
        <f t="shared" si="2"/>
        <v>140</v>
      </c>
      <c r="G96" s="202">
        <f>MIN('Full details'!EW3:EW82)</f>
        <v>0</v>
      </c>
      <c r="H96" s="202">
        <f>MAX('Full details'!EW3:EW82)</f>
        <v>15</v>
      </c>
      <c r="I96" s="209" t="s">
        <v>795</v>
      </c>
      <c r="J96" s="207"/>
    </row>
    <row r="97" spans="1:10" ht="12.75">
      <c r="A97" s="161"/>
      <c r="B97" s="74" t="s">
        <v>1919</v>
      </c>
      <c r="C97" s="202">
        <f>COUNT('Full details'!EX3:EX82)</f>
        <v>7</v>
      </c>
      <c r="D97" s="202">
        <f>SUM('Full details'!EX3:EX82)</f>
        <v>3.8</v>
      </c>
      <c r="E97" s="203">
        <f t="shared" si="1"/>
        <v>0.5428571428571428</v>
      </c>
      <c r="F97" s="203">
        <f t="shared" si="2"/>
        <v>54.285714285714285</v>
      </c>
      <c r="G97" s="202">
        <f>MIN('Full details'!EX3:EX82)</f>
        <v>0</v>
      </c>
      <c r="H97" s="202">
        <f>MAX('Full details'!EX3:EX82)</f>
        <v>1</v>
      </c>
      <c r="I97" s="209" t="s">
        <v>796</v>
      </c>
      <c r="J97" s="207"/>
    </row>
    <row r="98" spans="1:10" ht="12.75">
      <c r="A98" s="161"/>
      <c r="B98" s="74" t="s">
        <v>1920</v>
      </c>
      <c r="C98" s="202">
        <f>COUNT('Full details'!EY3:EY82)</f>
        <v>14</v>
      </c>
      <c r="D98" s="202">
        <f>SUM('Full details'!EY3:EY82)</f>
        <v>557</v>
      </c>
      <c r="E98" s="203">
        <f t="shared" si="1"/>
        <v>39.785714285714285</v>
      </c>
      <c r="F98" s="203">
        <f t="shared" si="2"/>
        <v>3978.5714285714284</v>
      </c>
      <c r="G98" s="202">
        <f>MIN('Full details'!EY3:EY82)</f>
        <v>0</v>
      </c>
      <c r="H98" s="202">
        <f>MAX('Full details'!EY3:EY82)</f>
        <v>65</v>
      </c>
      <c r="I98" s="209" t="s">
        <v>797</v>
      </c>
      <c r="J98" s="207"/>
    </row>
    <row r="99" spans="1:10" ht="12.75">
      <c r="A99" s="161"/>
      <c r="B99" s="74" t="s">
        <v>1921</v>
      </c>
      <c r="C99" s="202">
        <f>COUNT('Full details'!EZ3:EZ82)</f>
        <v>11</v>
      </c>
      <c r="D99" s="202">
        <f>SUM('Full details'!EZ3:EZ82)</f>
        <v>369.66</v>
      </c>
      <c r="E99" s="203">
        <f t="shared" si="1"/>
        <v>33.60545454545455</v>
      </c>
      <c r="F99" s="203">
        <f t="shared" si="2"/>
        <v>3360.545454545455</v>
      </c>
      <c r="G99" s="202">
        <f>MIN('Full details'!EZ3:EZ82)</f>
        <v>0.25</v>
      </c>
      <c r="H99" s="202">
        <f>MAX('Full details'!EZ3:EZ82)</f>
        <v>100</v>
      </c>
      <c r="I99" s="209" t="s">
        <v>798</v>
      </c>
      <c r="J99" s="207"/>
    </row>
    <row r="100" spans="1:10" ht="12.75">
      <c r="A100" s="161"/>
      <c r="B100" s="74" t="s">
        <v>1830</v>
      </c>
      <c r="C100" s="202">
        <f>COUNT('Full details'!FA3:FA82)</f>
        <v>5</v>
      </c>
      <c r="D100" s="202">
        <f>SUM('Full details'!FA3:FA82)</f>
        <v>11.8</v>
      </c>
      <c r="E100" s="203">
        <f t="shared" si="1"/>
        <v>2.3600000000000003</v>
      </c>
      <c r="F100" s="203">
        <f t="shared" si="2"/>
        <v>236.00000000000003</v>
      </c>
      <c r="G100" s="202">
        <f>MIN('Full details'!FA3:FA82)</f>
        <v>0</v>
      </c>
      <c r="H100" s="202">
        <f>MAX('Full details'!FA3:FA82)</f>
        <v>10</v>
      </c>
      <c r="I100" s="209" t="s">
        <v>799</v>
      </c>
      <c r="J100" s="207"/>
    </row>
    <row r="101" spans="1:10" ht="12.75">
      <c r="A101" s="161"/>
      <c r="B101" s="74"/>
      <c r="I101" s="209"/>
      <c r="J101" s="207"/>
    </row>
    <row r="102" spans="1:10" ht="12.75">
      <c r="A102" s="161"/>
      <c r="B102" s="208" t="s">
        <v>1922</v>
      </c>
      <c r="I102" s="209"/>
      <c r="J102" s="207"/>
    </row>
    <row r="103" spans="1:10" ht="12.75">
      <c r="A103" s="161"/>
      <c r="B103" s="74">
        <v>2001</v>
      </c>
      <c r="C103" s="203" t="s">
        <v>1055</v>
      </c>
      <c r="D103" s="203" t="s">
        <v>1055</v>
      </c>
      <c r="E103" s="203" t="s">
        <v>1055</v>
      </c>
      <c r="F103" s="203" t="s">
        <v>1055</v>
      </c>
      <c r="G103" s="202" t="s">
        <v>1055</v>
      </c>
      <c r="H103" s="202" t="s">
        <v>1055</v>
      </c>
      <c r="I103" s="207" t="s">
        <v>1055</v>
      </c>
      <c r="J103" s="207"/>
    </row>
    <row r="104" spans="1:10" ht="12.75">
      <c r="A104" s="161"/>
      <c r="B104" s="74">
        <v>2002</v>
      </c>
      <c r="C104" s="202">
        <f>COUNT('Full details'!FR3:FR82)</f>
        <v>36</v>
      </c>
      <c r="D104" s="202">
        <f>SUM('Full details'!FR3:FR82)</f>
        <v>519</v>
      </c>
      <c r="E104" s="203">
        <f t="shared" si="1"/>
        <v>14.416666666666666</v>
      </c>
      <c r="F104" s="203">
        <f t="shared" si="2"/>
        <v>1441.6666666666665</v>
      </c>
      <c r="G104" s="202">
        <f>MIN('Full details'!FR3:FR82)</f>
        <v>0</v>
      </c>
      <c r="H104" s="202">
        <f>MAX('Full details'!FR3:FR82)</f>
        <v>63</v>
      </c>
      <c r="I104" s="209" t="s">
        <v>800</v>
      </c>
      <c r="J104" s="207"/>
    </row>
    <row r="105" spans="1:10" ht="12.75">
      <c r="A105" s="161"/>
      <c r="B105" s="74">
        <v>2003</v>
      </c>
      <c r="C105" s="202">
        <f>COUNT('Full details'!FS3:FS82)</f>
        <v>33</v>
      </c>
      <c r="D105" s="202">
        <f>SUM('Full details'!FS3:FS82)</f>
        <v>610</v>
      </c>
      <c r="E105" s="203">
        <f t="shared" si="1"/>
        <v>18.484848484848484</v>
      </c>
      <c r="F105" s="203">
        <f t="shared" si="2"/>
        <v>1848.4848484848485</v>
      </c>
      <c r="G105" s="202">
        <f>MIN('Full details'!FS3:FS82)</f>
        <v>0</v>
      </c>
      <c r="H105" s="202">
        <f>MAX('Full details'!FS3:FS82)</f>
        <v>84</v>
      </c>
      <c r="I105" s="209" t="s">
        <v>801</v>
      </c>
      <c r="J105" s="207"/>
    </row>
    <row r="106" spans="1:10" ht="12.75">
      <c r="A106" s="161"/>
      <c r="B106" s="74">
        <v>2004</v>
      </c>
      <c r="C106" s="203" t="s">
        <v>1055</v>
      </c>
      <c r="D106" s="203" t="s">
        <v>1055</v>
      </c>
      <c r="E106" s="203" t="s">
        <v>1055</v>
      </c>
      <c r="F106" s="203" t="s">
        <v>1055</v>
      </c>
      <c r="G106" s="202" t="s">
        <v>1055</v>
      </c>
      <c r="H106" s="202" t="s">
        <v>1055</v>
      </c>
      <c r="I106" s="207" t="s">
        <v>1055</v>
      </c>
      <c r="J106" s="207"/>
    </row>
    <row r="107" spans="1:10" ht="12.75">
      <c r="A107" s="161"/>
      <c r="B107" s="74">
        <v>2005</v>
      </c>
      <c r="C107" s="202">
        <f>COUNT('Full details'!FT3:FT82)</f>
        <v>27</v>
      </c>
      <c r="D107" s="202">
        <f>SUM('Full details'!FT3:FT82)</f>
        <v>530</v>
      </c>
      <c r="E107" s="203">
        <f t="shared" si="1"/>
        <v>19.62962962962963</v>
      </c>
      <c r="F107" s="203">
        <f t="shared" si="2"/>
        <v>1962.962962962963</v>
      </c>
      <c r="G107" s="202">
        <f>MIN('Full details'!FT3:FT82)</f>
        <v>0</v>
      </c>
      <c r="H107" s="202">
        <f>MAX('Full details'!FT3:FT82)</f>
        <v>100</v>
      </c>
      <c r="I107" s="209" t="s">
        <v>802</v>
      </c>
      <c r="J107" s="207"/>
    </row>
    <row r="108" spans="1:10" ht="12.75">
      <c r="A108" s="161"/>
      <c r="B108" s="74" t="s">
        <v>1919</v>
      </c>
      <c r="C108" s="202">
        <f>COUNT('Full details'!FU3:FU82)</f>
        <v>10</v>
      </c>
      <c r="D108" s="202">
        <f>SUM('Full details'!FU3:FU82)</f>
        <v>3.25</v>
      </c>
      <c r="E108" s="203">
        <f t="shared" si="1"/>
        <v>0.325</v>
      </c>
      <c r="F108" s="203">
        <f t="shared" si="2"/>
        <v>32.5</v>
      </c>
      <c r="G108" s="202">
        <f>MIN('Full details'!FU3:FU82)</f>
        <v>0</v>
      </c>
      <c r="H108" s="202">
        <f>MAX('Full details'!FU3:FU82)</f>
        <v>1</v>
      </c>
      <c r="I108" s="209" t="s">
        <v>803</v>
      </c>
      <c r="J108" s="207"/>
    </row>
    <row r="109" spans="1:10" ht="12.75">
      <c r="A109" s="161"/>
      <c r="B109" s="74" t="s">
        <v>1920</v>
      </c>
      <c r="C109" s="202">
        <f>COUNT('Full details'!FV3:FV82)</f>
        <v>21</v>
      </c>
      <c r="D109" s="202">
        <f>SUM('Full details'!FV3:FV82)</f>
        <v>569</v>
      </c>
      <c r="E109" s="203">
        <f t="shared" si="1"/>
        <v>27.095238095238095</v>
      </c>
      <c r="F109" s="203">
        <f t="shared" si="2"/>
        <v>2709.5238095238096</v>
      </c>
      <c r="G109" s="202">
        <f>MIN('Full details'!FV3:FV82)</f>
        <v>3</v>
      </c>
      <c r="H109" s="202">
        <f>MAX('Full details'!FV3:FV82)</f>
        <v>92</v>
      </c>
      <c r="I109" s="209" t="s">
        <v>804</v>
      </c>
      <c r="J109" s="207"/>
    </row>
    <row r="110" spans="1:10" ht="12.75">
      <c r="A110" s="161"/>
      <c r="B110" s="74" t="s">
        <v>1921</v>
      </c>
      <c r="C110" s="202">
        <f>COUNT('Full details'!FW3:FW82)</f>
        <v>18</v>
      </c>
      <c r="D110" s="202">
        <f>SUM('Full details'!FW3:FW82)</f>
        <v>348.0199999999999</v>
      </c>
      <c r="E110" s="203">
        <f t="shared" si="1"/>
        <v>19.33444444444444</v>
      </c>
      <c r="F110" s="203">
        <f t="shared" si="2"/>
        <v>1933.444444444444</v>
      </c>
      <c r="G110" s="202">
        <f>MIN('Full details'!FW3:FW82)</f>
        <v>0.03</v>
      </c>
      <c r="H110" s="202">
        <f>MAX('Full details'!FW3:FW82)</f>
        <v>100</v>
      </c>
      <c r="I110" s="209" t="s">
        <v>805</v>
      </c>
      <c r="J110" s="207"/>
    </row>
    <row r="111" spans="1:10" ht="12.75">
      <c r="A111" s="161"/>
      <c r="B111" s="74" t="s">
        <v>1830</v>
      </c>
      <c r="C111" s="202">
        <f>COUNT('Full details'!FX3:FX82)</f>
        <v>10</v>
      </c>
      <c r="D111" s="202">
        <f>SUM('Full details'!FX3:FX82)</f>
        <v>53.60999999999999</v>
      </c>
      <c r="E111" s="203">
        <f t="shared" si="1"/>
        <v>5.360999999999999</v>
      </c>
      <c r="F111" s="203">
        <f t="shared" si="2"/>
        <v>536.0999999999999</v>
      </c>
      <c r="G111" s="202">
        <f>MIN('Full details'!FX3:FX82)</f>
        <v>0.16</v>
      </c>
      <c r="H111" s="202">
        <f>MAX('Full details'!FX3:FX82)</f>
        <v>50</v>
      </c>
      <c r="I111" s="209" t="s">
        <v>806</v>
      </c>
      <c r="J111" s="207"/>
    </row>
    <row r="112" spans="1:10" ht="12.75">
      <c r="A112" s="161"/>
      <c r="B112" s="208" t="s">
        <v>1923</v>
      </c>
      <c r="I112" s="209"/>
      <c r="J112" s="207"/>
    </row>
    <row r="113" spans="1:10" ht="12.75">
      <c r="A113" s="161"/>
      <c r="B113" s="74">
        <v>2001</v>
      </c>
      <c r="C113" s="203" t="s">
        <v>1055</v>
      </c>
      <c r="D113" s="203" t="s">
        <v>1055</v>
      </c>
      <c r="E113" s="203" t="s">
        <v>1055</v>
      </c>
      <c r="F113" s="203" t="s">
        <v>1055</v>
      </c>
      <c r="G113" s="202" t="s">
        <v>1055</v>
      </c>
      <c r="H113" s="202" t="s">
        <v>1055</v>
      </c>
      <c r="I113" s="207" t="s">
        <v>1055</v>
      </c>
      <c r="J113" s="207"/>
    </row>
    <row r="114" spans="1:10" ht="12.75">
      <c r="A114" s="161"/>
      <c r="B114" s="74">
        <v>2002</v>
      </c>
      <c r="C114" s="202">
        <f>COUNT('Full details'!FY3:FY82)</f>
        <v>36</v>
      </c>
      <c r="D114" s="202">
        <f>SUM('Full details'!FY3:FY82)</f>
        <v>76</v>
      </c>
      <c r="E114" s="203">
        <f t="shared" si="1"/>
        <v>2.111111111111111</v>
      </c>
      <c r="F114" s="203">
        <f t="shared" si="2"/>
        <v>211.11111111111111</v>
      </c>
      <c r="G114" s="202">
        <f>MIN('Full details'!FY3:FY82)</f>
        <v>0</v>
      </c>
      <c r="H114" s="202">
        <f>MAX('Full details'!FY3:FY82)</f>
        <v>16</v>
      </c>
      <c r="I114" s="209" t="s">
        <v>807</v>
      </c>
      <c r="J114" s="207"/>
    </row>
    <row r="115" spans="1:10" ht="12.75">
      <c r="A115" s="161"/>
      <c r="B115" s="74">
        <v>2003</v>
      </c>
      <c r="C115" s="202">
        <f>COUNT('Full details'!FZ3:FZ82)</f>
        <v>36</v>
      </c>
      <c r="D115" s="202">
        <f>SUM('Full details'!FZ3:FZ82)</f>
        <v>85</v>
      </c>
      <c r="E115" s="203">
        <f t="shared" si="1"/>
        <v>2.361111111111111</v>
      </c>
      <c r="F115" s="203">
        <f t="shared" si="2"/>
        <v>236.11111111111111</v>
      </c>
      <c r="G115" s="202">
        <f>MIN('Full details'!FZ3:FZ82)</f>
        <v>0</v>
      </c>
      <c r="H115" s="202">
        <f>MAX('Full details'!FZ3:FZ82)</f>
        <v>20</v>
      </c>
      <c r="I115" s="209" t="s">
        <v>808</v>
      </c>
      <c r="J115" s="207"/>
    </row>
    <row r="116" spans="1:10" ht="12.75">
      <c r="A116" s="161"/>
      <c r="B116" s="74">
        <v>2004</v>
      </c>
      <c r="C116" s="202">
        <f>COUNT('Full details'!GA3:GA82)</f>
        <v>4</v>
      </c>
      <c r="D116" s="202">
        <f>SUM('Full details'!GA3:GA82)</f>
        <v>23</v>
      </c>
      <c r="E116" s="203">
        <f t="shared" si="1"/>
        <v>5.75</v>
      </c>
      <c r="F116" s="203">
        <f t="shared" si="2"/>
        <v>575</v>
      </c>
      <c r="G116" s="202">
        <f>MIN('Full details'!GA3:GA82)</f>
        <v>0</v>
      </c>
      <c r="H116" s="202">
        <f>MAX('Full details'!GA3:GA82)</f>
        <v>18</v>
      </c>
      <c r="I116" s="209" t="s">
        <v>809</v>
      </c>
      <c r="J116" s="207"/>
    </row>
    <row r="117" spans="1:10" ht="12.75">
      <c r="A117" s="161"/>
      <c r="B117" s="74">
        <v>2005</v>
      </c>
      <c r="C117" s="202">
        <f>COUNT('Full details'!GB3:GB82)</f>
        <v>33</v>
      </c>
      <c r="D117" s="202">
        <f>SUM('Full details'!GB3:GB82)</f>
        <v>90</v>
      </c>
      <c r="E117" s="203">
        <f t="shared" si="1"/>
        <v>2.727272727272727</v>
      </c>
      <c r="F117" s="203">
        <f t="shared" si="2"/>
        <v>272.7272727272727</v>
      </c>
      <c r="G117" s="202">
        <f>MIN('Full details'!GB3:GB82)</f>
        <v>0</v>
      </c>
      <c r="H117" s="202">
        <f>MAX('Full details'!GB3:GB82)</f>
        <v>36</v>
      </c>
      <c r="I117" s="209" t="s">
        <v>810</v>
      </c>
      <c r="J117" s="207"/>
    </row>
    <row r="118" spans="1:10" ht="12.75">
      <c r="A118" s="161"/>
      <c r="B118" s="74" t="s">
        <v>1919</v>
      </c>
      <c r="C118" s="202">
        <f>COUNT('Full details'!GC3:GC82)</f>
        <v>2</v>
      </c>
      <c r="D118" s="202">
        <f>SUM('Full details'!GC3:GC82)</f>
        <v>1.8</v>
      </c>
      <c r="E118" s="203">
        <f t="shared" si="1"/>
        <v>0.9</v>
      </c>
      <c r="F118" s="203">
        <f t="shared" si="2"/>
        <v>90</v>
      </c>
      <c r="G118" s="202">
        <f>MIN('Full details'!GC3:GC82)</f>
        <v>0.8</v>
      </c>
      <c r="H118" s="202">
        <f>MAX('Full details'!GC3:GC82)</f>
        <v>1</v>
      </c>
      <c r="I118" s="209" t="s">
        <v>811</v>
      </c>
      <c r="J118" s="207"/>
    </row>
    <row r="119" spans="1:10" ht="12.75">
      <c r="A119" s="161"/>
      <c r="B119" s="74" t="s">
        <v>1920</v>
      </c>
      <c r="C119" s="202">
        <f>COUNT('Full details'!GD3:GD82)</f>
        <v>7</v>
      </c>
      <c r="D119" s="202">
        <f>SUM('Full details'!GD3:GD82)</f>
        <v>123</v>
      </c>
      <c r="E119" s="203">
        <f t="shared" si="1"/>
        <v>17.571428571428573</v>
      </c>
      <c r="F119" s="203">
        <f t="shared" si="2"/>
        <v>1757.1428571428573</v>
      </c>
      <c r="G119" s="202">
        <f>MIN('Full details'!GD3:GD82)</f>
        <v>3</v>
      </c>
      <c r="H119" s="202">
        <f>MAX('Full details'!GD3:GD82)</f>
        <v>24</v>
      </c>
      <c r="I119" s="209" t="s">
        <v>812</v>
      </c>
      <c r="J119" s="207"/>
    </row>
    <row r="120" spans="1:10" ht="12.75">
      <c r="A120" s="161"/>
      <c r="B120" s="74" t="s">
        <v>1921</v>
      </c>
      <c r="C120" s="202">
        <f>COUNT('Full details'!GE3:GE82)</f>
        <v>6</v>
      </c>
      <c r="D120" s="202">
        <f>SUM('Full details'!GE3:GE82)</f>
        <v>142.72</v>
      </c>
      <c r="E120" s="203">
        <f t="shared" si="1"/>
        <v>23.786666666666665</v>
      </c>
      <c r="F120" s="203">
        <f t="shared" si="2"/>
        <v>2378.6666666666665</v>
      </c>
      <c r="G120" s="202">
        <f>MIN('Full details'!GE3:GE82)</f>
        <v>0.52</v>
      </c>
      <c r="H120" s="202">
        <f>MAX('Full details'!GE3:GE82)</f>
        <v>100</v>
      </c>
      <c r="I120" s="209" t="s">
        <v>813</v>
      </c>
      <c r="J120" s="207"/>
    </row>
    <row r="121" spans="1:10" ht="12.75">
      <c r="A121" s="161"/>
      <c r="B121" s="74" t="s">
        <v>1830</v>
      </c>
      <c r="C121" s="202">
        <f>COUNT('Full details'!GF3:GF82)</f>
        <v>1</v>
      </c>
      <c r="D121" s="202">
        <f>SUM('Full details'!GF3:GF82)</f>
        <v>0.2</v>
      </c>
      <c r="E121" s="203">
        <f t="shared" si="1"/>
        <v>0.2</v>
      </c>
      <c r="F121" s="203">
        <f t="shared" si="2"/>
        <v>20</v>
      </c>
      <c r="G121" s="202">
        <f>MIN('Full details'!GF3:GF82)</f>
        <v>0.2</v>
      </c>
      <c r="H121" s="202">
        <f>MAX('Full details'!GF3:GF82)</f>
        <v>0.2</v>
      </c>
      <c r="I121" s="209" t="s">
        <v>814</v>
      </c>
      <c r="J121" s="207"/>
    </row>
    <row r="122" spans="1:10" ht="12.75">
      <c r="A122" s="161"/>
      <c r="B122" s="208" t="s">
        <v>1924</v>
      </c>
      <c r="C122" s="202">
        <f>COUNT('Full details'!BO110:BO187)</f>
        <v>0</v>
      </c>
      <c r="D122" s="202">
        <f>SUM('Full details'!BO110:BO187)</f>
        <v>0</v>
      </c>
      <c r="I122" s="209"/>
      <c r="J122" s="207"/>
    </row>
    <row r="123" spans="1:10" ht="12.75">
      <c r="A123" s="161"/>
      <c r="B123" s="74">
        <v>2001</v>
      </c>
      <c r="C123" s="203" t="s">
        <v>1055</v>
      </c>
      <c r="D123" s="203" t="s">
        <v>1055</v>
      </c>
      <c r="E123" s="203" t="s">
        <v>1055</v>
      </c>
      <c r="F123" s="203" t="s">
        <v>1055</v>
      </c>
      <c r="G123" s="202" t="s">
        <v>1055</v>
      </c>
      <c r="H123" s="202" t="s">
        <v>1055</v>
      </c>
      <c r="I123" s="207" t="s">
        <v>1055</v>
      </c>
      <c r="J123" s="207"/>
    </row>
    <row r="124" spans="1:10" ht="12.75">
      <c r="A124" s="161"/>
      <c r="B124" s="74">
        <v>2002</v>
      </c>
      <c r="C124" s="202">
        <f>COUNT('Full details'!HK3:HK82)</f>
        <v>36</v>
      </c>
      <c r="D124" s="202">
        <f>SUM('Full details'!HK3:HK82)</f>
        <v>414</v>
      </c>
      <c r="E124" s="203">
        <f t="shared" si="1"/>
        <v>11.5</v>
      </c>
      <c r="F124" s="203">
        <f t="shared" si="2"/>
        <v>1150</v>
      </c>
      <c r="G124" s="202">
        <f>MIN('Full details'!HK3:HK82)</f>
        <v>0</v>
      </c>
      <c r="H124" s="202">
        <f>MAX('Full details'!HK3:HK82)</f>
        <v>100</v>
      </c>
      <c r="I124" s="209" t="s">
        <v>815</v>
      </c>
      <c r="J124" s="207"/>
    </row>
    <row r="125" spans="1:10" ht="12.75">
      <c r="A125" s="161"/>
      <c r="B125" s="74">
        <v>2003</v>
      </c>
      <c r="C125" s="202">
        <f>COUNT('Full details'!HL3:HL82)</f>
        <v>35</v>
      </c>
      <c r="D125" s="202">
        <f>SUM('Full details'!HL3:HL82)</f>
        <v>403</v>
      </c>
      <c r="E125" s="203">
        <f t="shared" si="1"/>
        <v>11.514285714285714</v>
      </c>
      <c r="F125" s="203">
        <f t="shared" si="2"/>
        <v>1151.4285714285713</v>
      </c>
      <c r="G125" s="202">
        <f>MIN('Full details'!HL3:HL82)</f>
        <v>0</v>
      </c>
      <c r="H125" s="202">
        <f>MAX('Full details'!HL3:HL82)</f>
        <v>110</v>
      </c>
      <c r="I125" s="209" t="s">
        <v>816</v>
      </c>
      <c r="J125" s="207"/>
    </row>
    <row r="126" spans="1:10" ht="12.75">
      <c r="A126" s="161"/>
      <c r="B126" s="74">
        <v>2004</v>
      </c>
      <c r="C126" s="202">
        <f>COUNT('Full details'!HM3:HM82)</f>
        <v>5</v>
      </c>
      <c r="D126" s="202">
        <f>SUM('Full details'!HM3:HM82)</f>
        <v>90</v>
      </c>
      <c r="E126" s="203">
        <f t="shared" si="1"/>
        <v>18</v>
      </c>
      <c r="F126" s="203">
        <f t="shared" si="2"/>
        <v>1800</v>
      </c>
      <c r="G126" s="202">
        <f>MIN('Full details'!HM3:HM82)</f>
        <v>6</v>
      </c>
      <c r="H126" s="202">
        <f>MAX('Full details'!HM3:HM82)</f>
        <v>31</v>
      </c>
      <c r="I126" s="209" t="s">
        <v>817</v>
      </c>
      <c r="J126" s="207"/>
    </row>
    <row r="127" spans="1:10" ht="12.75">
      <c r="A127" s="161"/>
      <c r="B127" s="74">
        <v>2005</v>
      </c>
      <c r="C127" s="202">
        <f>COUNT('Full details'!HN3:HN82)</f>
        <v>32</v>
      </c>
      <c r="D127" s="202">
        <f>SUM('Full details'!HN3:HN82)</f>
        <v>261</v>
      </c>
      <c r="E127" s="203">
        <f t="shared" si="1"/>
        <v>8.15625</v>
      </c>
      <c r="F127" s="203">
        <f t="shared" si="2"/>
        <v>815.625</v>
      </c>
      <c r="G127" s="202">
        <f>MIN('Full details'!HN3:HN82)</f>
        <v>0</v>
      </c>
      <c r="H127" s="202">
        <f>MAX('Full details'!HN3:HN82)</f>
        <v>100</v>
      </c>
      <c r="I127" s="209" t="s">
        <v>818</v>
      </c>
      <c r="J127" s="207"/>
    </row>
    <row r="128" spans="1:10" ht="12.75">
      <c r="A128" s="161"/>
      <c r="B128" s="74" t="s">
        <v>1919</v>
      </c>
      <c r="C128" s="202">
        <f>COUNT('Full details'!HO3:HO82)</f>
        <v>3</v>
      </c>
      <c r="D128" s="202">
        <f>SUM('Full details'!HO3:HO82)</f>
        <v>2</v>
      </c>
      <c r="E128" s="203">
        <f t="shared" si="1"/>
        <v>0.6666666666666666</v>
      </c>
      <c r="F128" s="203">
        <f t="shared" si="2"/>
        <v>66.66666666666666</v>
      </c>
      <c r="G128" s="202">
        <f>MIN('Full details'!HO3:HO82)</f>
        <v>0</v>
      </c>
      <c r="H128" s="202">
        <f>MAX('Full details'!HO3:HO82)</f>
        <v>1</v>
      </c>
      <c r="I128" s="209" t="s">
        <v>819</v>
      </c>
      <c r="J128" s="207"/>
    </row>
    <row r="129" spans="1:10" ht="12.75">
      <c r="A129" s="161"/>
      <c r="B129" s="74" t="s">
        <v>1920</v>
      </c>
      <c r="C129" s="202">
        <f>COUNT('Full details'!HP3:HP82)</f>
        <v>8</v>
      </c>
      <c r="D129" s="202">
        <f>SUM('Full details'!HP3:HP82)</f>
        <v>133</v>
      </c>
      <c r="E129" s="203">
        <f t="shared" si="1"/>
        <v>16.625</v>
      </c>
      <c r="F129" s="203">
        <f t="shared" si="2"/>
        <v>1662.5</v>
      </c>
      <c r="G129" s="202">
        <f>MIN('Full details'!HP3:HP82)</f>
        <v>10</v>
      </c>
      <c r="H129" s="202">
        <f>MAX('Full details'!HP3:HP82)</f>
        <v>24</v>
      </c>
      <c r="I129" s="209" t="s">
        <v>820</v>
      </c>
      <c r="J129" s="207"/>
    </row>
    <row r="130" spans="1:10" ht="12.75">
      <c r="A130" s="161"/>
      <c r="B130" s="74" t="s">
        <v>1921</v>
      </c>
      <c r="C130" s="202">
        <f>COUNT('Full details'!HQ3:HQ82)</f>
        <v>7</v>
      </c>
      <c r="D130" s="202">
        <f>SUM('Full details'!HQ3:HQ82)</f>
        <v>393.29999999999995</v>
      </c>
      <c r="E130" s="203">
        <f t="shared" si="1"/>
        <v>56.185714285714276</v>
      </c>
      <c r="F130" s="203">
        <f t="shared" si="2"/>
        <v>5618.5714285714275</v>
      </c>
      <c r="G130" s="202">
        <f>MIN('Full details'!HQ3:HQ82)</f>
        <v>0.7</v>
      </c>
      <c r="H130" s="202">
        <f>MAX('Full details'!HQ3:HQ82)</f>
        <v>100</v>
      </c>
      <c r="I130" s="209" t="s">
        <v>821</v>
      </c>
      <c r="J130" s="207"/>
    </row>
    <row r="131" spans="1:10" ht="12.75">
      <c r="A131" s="161"/>
      <c r="B131" s="74" t="s">
        <v>1830</v>
      </c>
      <c r="C131" s="202">
        <f>COUNT('Full details'!HR3:HR82)</f>
        <v>0</v>
      </c>
      <c r="D131" s="202">
        <f>SUM('Full details'!HR3:HR82)</f>
        <v>0</v>
      </c>
      <c r="E131" s="203" t="e">
        <f t="shared" si="1"/>
        <v>#DIV/0!</v>
      </c>
      <c r="F131" s="203" t="e">
        <f t="shared" si="2"/>
        <v>#DIV/0!</v>
      </c>
      <c r="G131" s="202">
        <f>MIN('Full details'!HR3:HR82)</f>
        <v>0</v>
      </c>
      <c r="H131" s="202">
        <f>MAX('Full details'!HR3:HR82)</f>
        <v>0</v>
      </c>
      <c r="I131" s="209" t="s">
        <v>822</v>
      </c>
      <c r="J131" s="207"/>
    </row>
    <row r="132" spans="1:10" ht="12.75">
      <c r="A132" s="161"/>
      <c r="B132" s="74"/>
      <c r="C132" s="202">
        <f>COUNT('Full details'!BO120:BO197)</f>
        <v>0</v>
      </c>
      <c r="D132" s="202">
        <f>SUM('Full details'!BO120:BO197)</f>
        <v>0</v>
      </c>
      <c r="I132" s="209"/>
      <c r="J132" s="207"/>
    </row>
    <row r="133" spans="1:10" ht="25.5">
      <c r="A133" s="161"/>
      <c r="B133" s="208" t="s">
        <v>1925</v>
      </c>
      <c r="C133" s="202">
        <f>COUNT('Full details'!BO121:BO198)</f>
        <v>0</v>
      </c>
      <c r="D133" s="202">
        <f>SUM('Full details'!BO121:BO198)</f>
        <v>0</v>
      </c>
      <c r="I133" s="209"/>
      <c r="J133" s="207"/>
    </row>
    <row r="134" spans="1:10" ht="12.75">
      <c r="A134" s="161"/>
      <c r="B134" s="74" t="s">
        <v>1926</v>
      </c>
      <c r="C134" s="202">
        <f>COUNT('Full details'!HT3:HT82)</f>
        <v>39</v>
      </c>
      <c r="D134" s="202">
        <f>SUM('Full details'!HT3:HT82)</f>
        <v>2189</v>
      </c>
      <c r="E134" s="203">
        <f t="shared" si="1"/>
        <v>56.12820512820513</v>
      </c>
      <c r="F134" s="203">
        <f t="shared" si="2"/>
        <v>5612.820512820513</v>
      </c>
      <c r="G134" s="202">
        <f>MIN('Full details'!HT3:HT82)</f>
        <v>20</v>
      </c>
      <c r="H134" s="202">
        <f>MAX('Full details'!HT3:HT82)</f>
        <v>90</v>
      </c>
      <c r="I134" s="209" t="s">
        <v>823</v>
      </c>
      <c r="J134" s="207"/>
    </row>
    <row r="135" spans="1:10" ht="12.75">
      <c r="A135" s="161"/>
      <c r="B135" s="74" t="s">
        <v>1927</v>
      </c>
      <c r="C135" s="202">
        <f>COUNT('Full details'!HU3:HU82)</f>
        <v>38</v>
      </c>
      <c r="D135" s="202">
        <f>SUM('Full details'!HU3:HU82)</f>
        <v>335.431</v>
      </c>
      <c r="E135" s="203">
        <f t="shared" si="1"/>
        <v>8.827131578947368</v>
      </c>
      <c r="F135" s="203">
        <f t="shared" si="2"/>
        <v>882.7131578947368</v>
      </c>
      <c r="G135" s="202">
        <f>MIN('Full details'!HU3:HU82)</f>
        <v>0</v>
      </c>
      <c r="H135" s="202">
        <f>MAX('Full details'!HU3:HU82)</f>
        <v>80</v>
      </c>
      <c r="I135" s="209" t="s">
        <v>824</v>
      </c>
      <c r="J135" s="207"/>
    </row>
    <row r="136" spans="1:10" ht="12.75">
      <c r="A136" s="161"/>
      <c r="B136" s="74" t="s">
        <v>1928</v>
      </c>
      <c r="C136" s="202">
        <f>COUNT('Full details'!HV3:HV82)</f>
        <v>30</v>
      </c>
      <c r="D136" s="202">
        <f>SUM('Full details'!HV3:HV82)</f>
        <v>946.42</v>
      </c>
      <c r="E136" s="203">
        <f t="shared" si="1"/>
        <v>31.54733333333333</v>
      </c>
      <c r="F136" s="203">
        <f t="shared" si="2"/>
        <v>3154.733333333333</v>
      </c>
      <c r="G136" s="202">
        <f>MIN('Full details'!HV3:HV82)</f>
        <v>0</v>
      </c>
      <c r="H136" s="202">
        <f>MAX('Full details'!HV3:HV82)</f>
        <v>100</v>
      </c>
      <c r="I136" s="209" t="s">
        <v>825</v>
      </c>
      <c r="J136" s="207"/>
    </row>
    <row r="137" spans="1:10" ht="12.75">
      <c r="A137" s="161"/>
      <c r="B137" s="74"/>
      <c r="C137" s="202">
        <f>COUNT('Full details'!BO125:BO202)</f>
        <v>0</v>
      </c>
      <c r="D137" s="202">
        <f>SUM('Full details'!BO125:BO202)</f>
        <v>0</v>
      </c>
      <c r="I137" s="209"/>
      <c r="J137" s="207"/>
    </row>
    <row r="138" spans="1:10" ht="25.5">
      <c r="A138" s="161"/>
      <c r="B138" s="208" t="s">
        <v>1929</v>
      </c>
      <c r="C138" s="202">
        <f>COUNT('Full details'!BO126:BO203)</f>
        <v>0</v>
      </c>
      <c r="D138" s="202">
        <f>SUM('Full details'!BO126:BO203)</f>
        <v>0</v>
      </c>
      <c r="I138" s="209"/>
      <c r="J138" s="207"/>
    </row>
    <row r="139" spans="1:10" ht="12.75">
      <c r="A139" s="161"/>
      <c r="B139" s="74">
        <v>2001</v>
      </c>
      <c r="C139" s="203" t="s">
        <v>1055</v>
      </c>
      <c r="D139" s="203" t="s">
        <v>1055</v>
      </c>
      <c r="E139" s="203" t="s">
        <v>1055</v>
      </c>
      <c r="F139" s="203" t="s">
        <v>1055</v>
      </c>
      <c r="G139" s="202" t="s">
        <v>1055</v>
      </c>
      <c r="H139" s="202" t="s">
        <v>1055</v>
      </c>
      <c r="I139" s="207" t="s">
        <v>1055</v>
      </c>
      <c r="J139" s="207"/>
    </row>
    <row r="140" spans="1:10" ht="12.75">
      <c r="A140" s="161"/>
      <c r="B140" s="74">
        <v>2002</v>
      </c>
      <c r="C140" s="202">
        <f>COUNT('Full details'!HY3:HY82)</f>
        <v>33</v>
      </c>
      <c r="D140" s="202">
        <f>SUM('Full details'!HY3:HY82)</f>
        <v>1399</v>
      </c>
      <c r="E140" s="203">
        <f t="shared" si="1"/>
        <v>42.39393939393939</v>
      </c>
      <c r="F140" s="203">
        <f t="shared" si="2"/>
        <v>4239.393939393939</v>
      </c>
      <c r="G140" s="202">
        <f>MIN('Full details'!HY3:HY82)</f>
        <v>0</v>
      </c>
      <c r="H140" s="202">
        <f>MAX('Full details'!HY3:HY82)</f>
        <v>700</v>
      </c>
      <c r="I140" s="209" t="s">
        <v>826</v>
      </c>
      <c r="J140" s="207"/>
    </row>
    <row r="141" spans="1:10" ht="12.75">
      <c r="A141" s="161"/>
      <c r="B141" s="74">
        <v>2003</v>
      </c>
      <c r="C141" s="202">
        <f>COUNT('Full details'!HZ3:HZ82)</f>
        <v>30</v>
      </c>
      <c r="D141" s="202">
        <f>SUM('Full details'!HZ3:HZ82)</f>
        <v>1757</v>
      </c>
      <c r="E141" s="203">
        <f t="shared" si="1"/>
        <v>58.56666666666667</v>
      </c>
      <c r="F141" s="203">
        <f t="shared" si="2"/>
        <v>5856.666666666667</v>
      </c>
      <c r="G141" s="202">
        <f>MIN('Full details'!HZ3:HZ82)</f>
        <v>0</v>
      </c>
      <c r="H141" s="202">
        <f>MAX('Full details'!HZ3:HZ82)</f>
        <v>700</v>
      </c>
      <c r="I141" s="209" t="s">
        <v>827</v>
      </c>
      <c r="J141" s="207"/>
    </row>
    <row r="142" spans="1:10" ht="12.75">
      <c r="A142" s="161"/>
      <c r="B142" s="74">
        <v>2004</v>
      </c>
      <c r="C142" s="202">
        <f>COUNT('Full details'!IA3:IA82)</f>
        <v>5</v>
      </c>
      <c r="D142" s="202">
        <f>SUM('Full details'!IA3:IA82)</f>
        <v>104</v>
      </c>
      <c r="E142" s="203">
        <f t="shared" si="1"/>
        <v>20.8</v>
      </c>
      <c r="F142" s="203">
        <f t="shared" si="2"/>
        <v>2080</v>
      </c>
      <c r="G142" s="202">
        <f>MIN('Full details'!IA3:IA82)</f>
        <v>0</v>
      </c>
      <c r="H142" s="202">
        <f>MAX('Full details'!IA3:IA82)</f>
        <v>100</v>
      </c>
      <c r="I142" s="209" t="s">
        <v>828</v>
      </c>
      <c r="J142" s="207"/>
    </row>
    <row r="143" spans="1:10" ht="12.75">
      <c r="A143" s="161"/>
      <c r="B143" s="74">
        <v>2005</v>
      </c>
      <c r="C143" s="202">
        <f>COUNT('Full details'!IB3:IB82)</f>
        <v>22</v>
      </c>
      <c r="D143" s="202">
        <f>SUM('Full details'!IB3:IB82)</f>
        <v>431</v>
      </c>
      <c r="E143" s="203">
        <f t="shared" si="1"/>
        <v>19.59090909090909</v>
      </c>
      <c r="F143" s="203">
        <f t="shared" si="2"/>
        <v>1959.090909090909</v>
      </c>
      <c r="G143" s="202">
        <f>MIN('Full details'!IB3:IB82)</f>
        <v>0</v>
      </c>
      <c r="H143" s="202">
        <f>MAX('Full details'!IB3:IB82)</f>
        <v>300</v>
      </c>
      <c r="I143" s="209" t="s">
        <v>829</v>
      </c>
      <c r="J143" s="207"/>
    </row>
    <row r="144" spans="1:10" ht="12.75">
      <c r="A144" s="161"/>
      <c r="B144" s="74" t="s">
        <v>1919</v>
      </c>
      <c r="C144" s="202">
        <f>COUNT('Full details'!BO132:BO209)</f>
        <v>0</v>
      </c>
      <c r="D144" s="202">
        <f>SUM('Full details'!BO132:BO209)</f>
        <v>0</v>
      </c>
      <c r="E144" s="203" t="s">
        <v>1055</v>
      </c>
      <c r="F144" s="203" t="s">
        <v>1055</v>
      </c>
      <c r="G144" s="202" t="s">
        <v>1055</v>
      </c>
      <c r="H144" s="202" t="s">
        <v>1055</v>
      </c>
      <c r="I144" s="207" t="s">
        <v>1055</v>
      </c>
      <c r="J144" s="207"/>
    </row>
    <row r="145" spans="1:10" ht="12.75">
      <c r="A145" s="161"/>
      <c r="B145" s="74" t="s">
        <v>1920</v>
      </c>
      <c r="C145" s="202">
        <f>COUNT('Full details'!IC3:IC82)</f>
        <v>17</v>
      </c>
      <c r="D145" s="202">
        <f>SUM('Full details'!IC3:IC82)</f>
        <v>19.8</v>
      </c>
      <c r="E145" s="203">
        <f t="shared" si="1"/>
        <v>1.1647058823529413</v>
      </c>
      <c r="F145" s="203">
        <f t="shared" si="2"/>
        <v>116.47058823529413</v>
      </c>
      <c r="G145" s="202">
        <f>MIN('Full details'!IC3:IC82)</f>
        <v>0</v>
      </c>
      <c r="H145" s="202">
        <f>MAX('Full details'!IC3:IC82)</f>
        <v>4</v>
      </c>
      <c r="I145" s="209" t="s">
        <v>830</v>
      </c>
      <c r="J145" s="207"/>
    </row>
    <row r="146" spans="1:10" ht="12.75">
      <c r="A146" s="161"/>
      <c r="B146" s="74" t="s">
        <v>1921</v>
      </c>
      <c r="C146" s="202">
        <f>COUNT('Full details'!ID3:ID82)</f>
        <v>16</v>
      </c>
      <c r="D146" s="202">
        <f>SUM('Full details'!ID3:ID82)</f>
        <v>275.99</v>
      </c>
      <c r="E146" s="203">
        <f t="shared" si="1"/>
        <v>17.249375</v>
      </c>
      <c r="F146" s="203">
        <f>+((D146/C146)*100)</f>
        <v>1724.9375</v>
      </c>
      <c r="G146" s="202">
        <f>MIN('Full details'!ID3:ID82)</f>
        <v>0</v>
      </c>
      <c r="H146" s="202">
        <f>MAX('Full details'!ID3:ID82)</f>
        <v>100</v>
      </c>
      <c r="I146" s="209" t="s">
        <v>831</v>
      </c>
      <c r="J146" s="207"/>
    </row>
    <row r="147" spans="1:10" ht="12.75">
      <c r="A147" s="161"/>
      <c r="B147" s="74" t="s">
        <v>1830</v>
      </c>
      <c r="C147" s="202">
        <f>COUNT('Full details'!IE3:IE82)</f>
        <v>18</v>
      </c>
      <c r="D147" s="202">
        <f>SUM('Full details'!IE3:IE82)</f>
        <v>25.66</v>
      </c>
      <c r="E147" s="203">
        <f>+D147/C147</f>
        <v>1.4255555555555555</v>
      </c>
      <c r="F147" s="203">
        <f>+((D147/C147)*100)</f>
        <v>142.55555555555554</v>
      </c>
      <c r="G147" s="202">
        <f>MIN('Full details'!IE3:IE82)</f>
        <v>0</v>
      </c>
      <c r="H147" s="202">
        <f>MAX('Full details'!IE3:IE82)</f>
        <v>25</v>
      </c>
      <c r="I147" s="209" t="s">
        <v>832</v>
      </c>
      <c r="J147" s="207"/>
    </row>
    <row r="148" spans="1:10" ht="12.75">
      <c r="A148" s="161"/>
      <c r="B148" s="74"/>
      <c r="I148" s="209"/>
      <c r="J148" s="207"/>
    </row>
    <row r="149" spans="1:10" ht="12.75">
      <c r="A149" s="206" t="s">
        <v>1930</v>
      </c>
      <c r="B149" s="74"/>
      <c r="I149" s="209"/>
      <c r="J149" s="207"/>
    </row>
    <row r="150" spans="1:10" ht="25.5">
      <c r="A150" s="161"/>
      <c r="B150" s="74" t="s">
        <v>1931</v>
      </c>
      <c r="C150" s="202">
        <f>COUNT('Full details'!BU3:BU82)</f>
        <v>10</v>
      </c>
      <c r="D150" s="202">
        <f>SUM('Full details'!BU3:BU82)</f>
        <v>223.13000000000002</v>
      </c>
      <c r="E150" s="203">
        <f>+D150/C150</f>
        <v>22.313000000000002</v>
      </c>
      <c r="F150" s="203">
        <f>+((D150/C150)*100)</f>
        <v>2231.3</v>
      </c>
      <c r="G150" s="202">
        <f>MIN('Full details'!BU3:BU82)</f>
        <v>0.01</v>
      </c>
      <c r="H150" s="202">
        <f>MAX('Full details'!BU3:BU82)</f>
        <v>100</v>
      </c>
      <c r="I150" s="209" t="s">
        <v>833</v>
      </c>
      <c r="J150" s="207"/>
    </row>
    <row r="151" spans="1:10" ht="12.75">
      <c r="A151" s="161"/>
      <c r="B151" s="74"/>
      <c r="I151" s="209"/>
      <c r="J151" s="207"/>
    </row>
    <row r="152" spans="2:10" ht="12.75">
      <c r="B152" s="208" t="s">
        <v>1932</v>
      </c>
      <c r="I152" s="209"/>
      <c r="J152" s="207"/>
    </row>
    <row r="153" spans="2:10" ht="12.75">
      <c r="B153" s="205" t="s">
        <v>1933</v>
      </c>
      <c r="C153" s="202">
        <f>COUNT('Full details'!BV3:BV82)</f>
        <v>20</v>
      </c>
      <c r="D153" s="202">
        <f>SUM('Full details'!BV3:BV82)</f>
        <v>309.56</v>
      </c>
      <c r="E153" s="203">
        <f>+D153/C153</f>
        <v>15.478</v>
      </c>
      <c r="F153" s="203">
        <f>+((D153/C153)*100)</f>
        <v>1547.8</v>
      </c>
      <c r="G153" s="202">
        <f>MIN('Full details'!BV3:BV82)</f>
        <v>0</v>
      </c>
      <c r="H153" s="202">
        <f>MAX('Full details'!BV3:BV82)</f>
        <v>100</v>
      </c>
      <c r="I153" s="209" t="s">
        <v>834</v>
      </c>
      <c r="J153" s="207"/>
    </row>
    <row r="154" spans="2:10" ht="12.75">
      <c r="B154" s="205" t="s">
        <v>2015</v>
      </c>
      <c r="C154" s="202">
        <f>COUNT('Full details'!BW3:BW82)</f>
        <v>22</v>
      </c>
      <c r="D154" s="202">
        <f>SUM('Full details'!BW3:BW82)</f>
        <v>313.65999999999997</v>
      </c>
      <c r="E154" s="203">
        <f>+D154/C154</f>
        <v>14.257272727272726</v>
      </c>
      <c r="F154" s="203">
        <f>+((D154/C154)*100)</f>
        <v>1425.7272727272725</v>
      </c>
      <c r="G154" s="202">
        <f>MIN('Full details'!BW3:BW82)</f>
        <v>0</v>
      </c>
      <c r="H154" s="202">
        <f>MAX('Full details'!BW3:BW82)</f>
        <v>100</v>
      </c>
      <c r="I154" s="209" t="s">
        <v>835</v>
      </c>
      <c r="J154" s="207"/>
    </row>
    <row r="155" spans="9:10" ht="12.75">
      <c r="I155" s="209"/>
      <c r="J155" s="207"/>
    </row>
    <row r="156" spans="2:10" ht="12.75">
      <c r="B156" s="208" t="s">
        <v>1934</v>
      </c>
      <c r="I156" s="209"/>
      <c r="J156" s="207"/>
    </row>
    <row r="157" spans="2:10" ht="12.75">
      <c r="B157" s="205" t="s">
        <v>1933</v>
      </c>
      <c r="C157" s="202">
        <f>COUNT('Full details'!BX3:BX82)</f>
        <v>18</v>
      </c>
      <c r="D157" s="202">
        <f>SUM('Full details'!BX3:BX82)</f>
        <v>2.7300000000000004</v>
      </c>
      <c r="E157" s="203">
        <f>+D157/C157</f>
        <v>0.1516666666666667</v>
      </c>
      <c r="F157" s="203">
        <f>+((D157/C157)*100)</f>
        <v>15.16666666666667</v>
      </c>
      <c r="G157" s="202">
        <f>MIN('Full details'!BX3:BX82)</f>
        <v>0</v>
      </c>
      <c r="H157" s="202">
        <f>MAX('Full details'!BX3:BX82)</f>
        <v>1</v>
      </c>
      <c r="I157" s="209" t="s">
        <v>836</v>
      </c>
      <c r="J157" s="207"/>
    </row>
    <row r="158" spans="2:10" ht="12.75">
      <c r="B158" s="205" t="s">
        <v>2015</v>
      </c>
      <c r="C158" s="202">
        <f>COUNT('Full details'!BY3:BY82)</f>
        <v>20</v>
      </c>
      <c r="D158" s="202">
        <f>SUM('Full details'!BY3:BY82)</f>
        <v>85.57000000000001</v>
      </c>
      <c r="E158" s="203">
        <f>+D158/C158</f>
        <v>4.2785</v>
      </c>
      <c r="F158" s="203">
        <f>+((D158/C158)*100)</f>
        <v>427.85</v>
      </c>
      <c r="G158" s="202">
        <f>MIN('Full details'!BY3:BY82)</f>
        <v>0</v>
      </c>
      <c r="H158" s="202">
        <f>MAX('Full details'!BY3:BY82)</f>
        <v>75</v>
      </c>
      <c r="I158" s="209" t="s">
        <v>837</v>
      </c>
      <c r="J158" s="207"/>
    </row>
    <row r="159" spans="9:10" ht="12.75">
      <c r="I159" s="209"/>
      <c r="J159" s="207"/>
    </row>
    <row r="160" spans="2:10" ht="12.75">
      <c r="B160" s="208" t="s">
        <v>1935</v>
      </c>
      <c r="I160" s="209"/>
      <c r="J160" s="207"/>
    </row>
    <row r="161" spans="2:10" ht="12.75">
      <c r="B161" s="205" t="s">
        <v>1933</v>
      </c>
      <c r="C161" s="202">
        <f>COUNT('Full details'!BZ3:BZ82)</f>
        <v>17</v>
      </c>
      <c r="D161" s="202">
        <f>SUM('Full details'!BZ3:BZ82)</f>
        <v>7.159999999999999</v>
      </c>
      <c r="E161" s="203">
        <f>+D161/C161</f>
        <v>0.42117647058823526</v>
      </c>
      <c r="F161" s="203">
        <f>+((D161/C161)*100)</f>
        <v>42.11764705882353</v>
      </c>
      <c r="G161" s="202">
        <f>MIN('Full details'!BZ3:BZ82)</f>
        <v>0</v>
      </c>
      <c r="H161" s="202">
        <f>MAX('Full details'!BZ3:BZ82)</f>
        <v>5</v>
      </c>
      <c r="I161" s="209" t="s">
        <v>838</v>
      </c>
      <c r="J161" s="207"/>
    </row>
    <row r="162" spans="2:10" ht="12.75">
      <c r="B162" s="205" t="s">
        <v>2015</v>
      </c>
      <c r="C162" s="202">
        <f>COUNT('Full details'!CA3:CA82)</f>
        <v>18</v>
      </c>
      <c r="D162" s="202">
        <f>SUM('Full details'!CA3:CA82)</f>
        <v>0.66</v>
      </c>
      <c r="E162" s="203">
        <f>+D162/C162</f>
        <v>0.03666666666666667</v>
      </c>
      <c r="F162" s="203">
        <f>+((D162/C162)*100)</f>
        <v>3.6666666666666665</v>
      </c>
      <c r="G162" s="202">
        <f>MIN('Full details'!CA3:CA82)</f>
        <v>0</v>
      </c>
      <c r="H162" s="202">
        <f>MAX('Full details'!CA3:CA82)</f>
        <v>0.25</v>
      </c>
      <c r="I162" s="209" t="s">
        <v>839</v>
      </c>
      <c r="J162" s="207"/>
    </row>
    <row r="163" spans="9:10" ht="12.75">
      <c r="I163" s="209"/>
      <c r="J163" s="207"/>
    </row>
    <row r="164" spans="2:10" ht="12.75">
      <c r="B164" s="208" t="s">
        <v>1936</v>
      </c>
      <c r="I164" s="209"/>
      <c r="J164" s="207"/>
    </row>
    <row r="165" spans="2:10" ht="12.75">
      <c r="B165" s="205" t="s">
        <v>1933</v>
      </c>
      <c r="C165" s="202">
        <f>COUNT('Full details'!CB3:CB82)</f>
        <v>17</v>
      </c>
      <c r="D165" s="202">
        <f>SUM('Full details'!CB3:CB82)</f>
        <v>91.77</v>
      </c>
      <c r="E165" s="203">
        <f>+D165/C165</f>
        <v>5.398235294117647</v>
      </c>
      <c r="F165" s="203">
        <f>+((D165/C165)*100)</f>
        <v>539.8235294117648</v>
      </c>
      <c r="G165" s="202">
        <f>MIN('Full details'!CB3:CB82)</f>
        <v>0</v>
      </c>
      <c r="H165" s="202">
        <f>MAX('Full details'!CB3:CB82)</f>
        <v>90</v>
      </c>
      <c r="I165" s="209" t="s">
        <v>840</v>
      </c>
      <c r="J165" s="207"/>
    </row>
    <row r="166" spans="2:10" ht="12.75">
      <c r="B166" s="205" t="s">
        <v>2015</v>
      </c>
      <c r="C166" s="202">
        <f>COUNT('Full details'!CC3:CC82)</f>
        <v>18</v>
      </c>
      <c r="D166" s="202">
        <f>SUM('Full details'!CC3:CC82)</f>
        <v>1.2000000000000002</v>
      </c>
      <c r="E166" s="203">
        <f>+D166/C166</f>
        <v>0.06666666666666668</v>
      </c>
      <c r="F166" s="203">
        <f>+((D166/C166)*100)</f>
        <v>6.666666666666668</v>
      </c>
      <c r="G166" s="202">
        <f>MIN('Full details'!CC3:CC82)</f>
        <v>0</v>
      </c>
      <c r="H166" s="202">
        <f>MAX('Full details'!CC3:CC82)</f>
        <v>0.5</v>
      </c>
      <c r="I166" s="209" t="s">
        <v>841</v>
      </c>
      <c r="J166" s="207"/>
    </row>
    <row r="167" spans="9:10" ht="12.75">
      <c r="I167" s="209"/>
      <c r="J167" s="207"/>
    </row>
    <row r="168" spans="2:10" ht="12.75">
      <c r="B168" s="208" t="s">
        <v>1632</v>
      </c>
      <c r="I168" s="209"/>
      <c r="J168" s="207"/>
    </row>
    <row r="169" spans="2:10" ht="12.75">
      <c r="B169" s="205" t="s">
        <v>1933</v>
      </c>
      <c r="C169" s="202">
        <f>COUNT('Full details'!CD3:CD82)</f>
        <v>16</v>
      </c>
      <c r="D169" s="202">
        <f>SUM('Full details'!CD3:CD82)</f>
        <v>4.6499999999999995</v>
      </c>
      <c r="E169" s="203">
        <f>+D169/C169</f>
        <v>0.29062499999999997</v>
      </c>
      <c r="F169" s="203">
        <f>+((D169/C169)*100)</f>
        <v>29.062499999999996</v>
      </c>
      <c r="G169" s="202">
        <f>MIN('Full details'!CD3:CD82)</f>
        <v>0</v>
      </c>
      <c r="H169" s="202">
        <f>MAX('Full details'!CD3:CD82)</f>
        <v>4</v>
      </c>
      <c r="I169" s="209" t="s">
        <v>842</v>
      </c>
      <c r="J169" s="207"/>
    </row>
    <row r="170" spans="2:10" ht="12.75">
      <c r="B170" s="205" t="s">
        <v>2015</v>
      </c>
      <c r="C170" s="202">
        <f>COUNT('Full details'!CE3:CE82)</f>
        <v>18</v>
      </c>
      <c r="D170" s="202">
        <f>SUM('Full details'!CE3:CE82)</f>
        <v>15.84</v>
      </c>
      <c r="E170" s="203">
        <f>+D170/C170</f>
        <v>0.88</v>
      </c>
      <c r="F170" s="203">
        <f>+((D170/C170)*100)</f>
        <v>88</v>
      </c>
      <c r="G170" s="202">
        <f>MIN('Full details'!CE3:CE82)</f>
        <v>0</v>
      </c>
      <c r="H170" s="202">
        <f>MAX('Full details'!CE3:CE82)</f>
        <v>15</v>
      </c>
      <c r="I170" s="209" t="s">
        <v>843</v>
      </c>
      <c r="J170" s="207"/>
    </row>
    <row r="171" spans="9:10" ht="12.75">
      <c r="I171" s="209"/>
      <c r="J171" s="207"/>
    </row>
    <row r="172" spans="1:10" ht="12.75">
      <c r="A172" s="206" t="s">
        <v>1937</v>
      </c>
      <c r="I172" s="214"/>
      <c r="J172" s="207"/>
    </row>
    <row r="173" spans="2:10" ht="12.75">
      <c r="B173" s="205" t="s">
        <v>1938</v>
      </c>
      <c r="C173" s="202">
        <v>24</v>
      </c>
      <c r="D173" s="202">
        <v>6</v>
      </c>
      <c r="E173" s="203">
        <v>0.25</v>
      </c>
      <c r="F173" s="203">
        <v>25</v>
      </c>
      <c r="I173" s="212" t="s">
        <v>844</v>
      </c>
      <c r="J173" s="207"/>
    </row>
    <row r="174" spans="2:10" ht="12.75">
      <c r="B174" s="205" t="s">
        <v>1939</v>
      </c>
      <c r="C174" s="202">
        <v>22</v>
      </c>
      <c r="D174" s="202">
        <v>8</v>
      </c>
      <c r="E174" s="203">
        <v>0.36363636363636365</v>
      </c>
      <c r="F174" s="203">
        <v>36.36363636363637</v>
      </c>
      <c r="I174" s="212" t="s">
        <v>845</v>
      </c>
      <c r="J174" s="207"/>
    </row>
    <row r="175" spans="2:10" ht="12.75">
      <c r="B175" s="205" t="s">
        <v>1940</v>
      </c>
      <c r="C175" s="202">
        <v>21</v>
      </c>
      <c r="D175" s="202">
        <v>5</v>
      </c>
      <c r="E175" s="203">
        <v>0.23809523809523808</v>
      </c>
      <c r="F175" s="203">
        <v>23.809523809523807</v>
      </c>
      <c r="I175" s="212" t="s">
        <v>846</v>
      </c>
      <c r="J175" s="207"/>
    </row>
    <row r="176" spans="2:10" ht="12.75">
      <c r="B176" s="205" t="s">
        <v>1941</v>
      </c>
      <c r="C176" s="202">
        <v>19</v>
      </c>
      <c r="D176" s="202">
        <v>12</v>
      </c>
      <c r="E176" s="203">
        <v>0.631578947368421</v>
      </c>
      <c r="F176" s="203">
        <v>63.1578947368421</v>
      </c>
      <c r="I176" s="212" t="s">
        <v>847</v>
      </c>
      <c r="J176" s="207"/>
    </row>
    <row r="177" spans="2:10" ht="12.75">
      <c r="B177" s="205" t="s">
        <v>1942</v>
      </c>
      <c r="C177" s="202">
        <v>19</v>
      </c>
      <c r="D177" s="202">
        <v>8</v>
      </c>
      <c r="E177" s="203">
        <v>0.42105263157894735</v>
      </c>
      <c r="F177" s="203">
        <v>42.10526315789473</v>
      </c>
      <c r="I177" s="212" t="s">
        <v>848</v>
      </c>
      <c r="J177" s="207"/>
    </row>
    <row r="178" spans="2:10" ht="12.75">
      <c r="B178" s="205" t="s">
        <v>1943</v>
      </c>
      <c r="C178" s="202">
        <v>23</v>
      </c>
      <c r="D178" s="202">
        <v>5</v>
      </c>
      <c r="E178" s="203">
        <v>0.21739130434782608</v>
      </c>
      <c r="F178" s="203">
        <v>21.73913043478261</v>
      </c>
      <c r="I178" s="212" t="s">
        <v>849</v>
      </c>
      <c r="J178" s="207"/>
    </row>
    <row r="179" spans="9:10" ht="12.75">
      <c r="I179" s="212"/>
      <c r="J179" s="207"/>
    </row>
    <row r="180" spans="2:10" ht="25.5">
      <c r="B180" s="205" t="s">
        <v>1046</v>
      </c>
      <c r="C180" s="202">
        <v>20</v>
      </c>
      <c r="D180" s="202">
        <v>8</v>
      </c>
      <c r="E180" s="203">
        <v>0.4</v>
      </c>
      <c r="F180" s="203">
        <v>40</v>
      </c>
      <c r="I180" s="212" t="s">
        <v>850</v>
      </c>
      <c r="J180" s="207"/>
    </row>
    <row r="181" spans="2:10" ht="25.5">
      <c r="B181" s="205" t="s">
        <v>1047</v>
      </c>
      <c r="C181" s="202">
        <v>18</v>
      </c>
      <c r="D181" s="202">
        <v>6</v>
      </c>
      <c r="E181" s="203">
        <v>0.3333333333333333</v>
      </c>
      <c r="F181" s="203">
        <v>33.33333333333333</v>
      </c>
      <c r="I181" s="212" t="s">
        <v>851</v>
      </c>
      <c r="J181" s="207"/>
    </row>
    <row r="182" spans="2:10" ht="25.5">
      <c r="B182" s="205" t="s">
        <v>1048</v>
      </c>
      <c r="C182" s="202">
        <v>22</v>
      </c>
      <c r="D182" s="202">
        <v>6</v>
      </c>
      <c r="E182" s="203">
        <v>0.2727272727272727</v>
      </c>
      <c r="F182" s="203">
        <v>27.27272727272727</v>
      </c>
      <c r="I182" s="212" t="s">
        <v>1278</v>
      </c>
      <c r="J182" s="207"/>
    </row>
    <row r="183" spans="2:10" ht="25.5">
      <c r="B183" s="205" t="s">
        <v>1049</v>
      </c>
      <c r="C183" s="202">
        <v>20</v>
      </c>
      <c r="D183" s="202">
        <v>5</v>
      </c>
      <c r="E183" s="203">
        <v>0.25</v>
      </c>
      <c r="F183" s="203">
        <v>25</v>
      </c>
      <c r="I183" s="212" t="s">
        <v>1279</v>
      </c>
      <c r="J183" s="207"/>
    </row>
    <row r="184" spans="2:10" ht="12.75">
      <c r="B184" s="205" t="s">
        <v>1050</v>
      </c>
      <c r="C184" s="202">
        <v>23</v>
      </c>
      <c r="D184" s="202">
        <v>7</v>
      </c>
      <c r="E184" s="203">
        <v>0.30434782608695654</v>
      </c>
      <c r="F184" s="203">
        <v>30.434782608695656</v>
      </c>
      <c r="I184" s="212" t="s">
        <v>1280</v>
      </c>
      <c r="J184" s="207"/>
    </row>
    <row r="185" spans="2:10" ht="12.75">
      <c r="B185" s="205" t="s">
        <v>1051</v>
      </c>
      <c r="C185" s="202">
        <v>23</v>
      </c>
      <c r="D185" s="202">
        <v>5</v>
      </c>
      <c r="E185" s="203">
        <v>0.21739130434782608</v>
      </c>
      <c r="F185" s="203">
        <v>21.73913043478261</v>
      </c>
      <c r="I185" s="212" t="s">
        <v>1281</v>
      </c>
      <c r="J185" s="207"/>
    </row>
    <row r="186" spans="9:10" ht="12.75">
      <c r="I186" s="212"/>
      <c r="J186" s="207"/>
    </row>
    <row r="187" spans="2:10" ht="12.75">
      <c r="B187" s="205" t="s">
        <v>1944</v>
      </c>
      <c r="I187" s="212"/>
      <c r="J187" s="207"/>
    </row>
    <row r="188" spans="2:10" ht="12.75">
      <c r="B188" s="205" t="s">
        <v>1945</v>
      </c>
      <c r="C188" s="202">
        <v>25</v>
      </c>
      <c r="D188" s="202">
        <v>19</v>
      </c>
      <c r="E188" s="203">
        <v>0.76</v>
      </c>
      <c r="F188" s="203">
        <v>76</v>
      </c>
      <c r="I188" s="212" t="s">
        <v>1282</v>
      </c>
      <c r="J188" s="207"/>
    </row>
    <row r="189" spans="2:10" ht="12.75">
      <c r="B189" s="205" t="s">
        <v>1946</v>
      </c>
      <c r="C189" s="202">
        <v>25</v>
      </c>
      <c r="D189" s="202">
        <v>17</v>
      </c>
      <c r="E189" s="203">
        <v>0.68</v>
      </c>
      <c r="F189" s="203">
        <v>68</v>
      </c>
      <c r="I189" s="212" t="s">
        <v>1283</v>
      </c>
      <c r="J189" s="207"/>
    </row>
    <row r="190" spans="2:10" ht="12.75">
      <c r="B190" s="205" t="s">
        <v>1947</v>
      </c>
      <c r="I190" s="212"/>
      <c r="J190" s="207"/>
    </row>
    <row r="191" spans="2:10" ht="12.75">
      <c r="B191" s="205" t="s">
        <v>1945</v>
      </c>
      <c r="C191" s="202">
        <v>25</v>
      </c>
      <c r="D191" s="202">
        <v>23</v>
      </c>
      <c r="E191" s="203">
        <v>0.92</v>
      </c>
      <c r="F191" s="203">
        <v>92</v>
      </c>
      <c r="I191" s="212" t="s">
        <v>1284</v>
      </c>
      <c r="J191" s="207"/>
    </row>
    <row r="192" spans="2:10" ht="12.75">
      <c r="B192" s="205" t="s">
        <v>1946</v>
      </c>
      <c r="C192" s="202">
        <v>24</v>
      </c>
      <c r="D192" s="202">
        <v>17</v>
      </c>
      <c r="E192" s="203">
        <v>0.7083333333333334</v>
      </c>
      <c r="F192" s="203">
        <v>70.83333333333334</v>
      </c>
      <c r="I192" s="212" t="s">
        <v>1612</v>
      </c>
      <c r="J192" s="207"/>
    </row>
    <row r="193" spans="2:10" ht="25.5">
      <c r="B193" s="205" t="s">
        <v>1948</v>
      </c>
      <c r="I193" s="212"/>
      <c r="J193" s="207"/>
    </row>
    <row r="194" spans="2:10" ht="12.75">
      <c r="B194" s="205" t="s">
        <v>1945</v>
      </c>
      <c r="C194" s="202">
        <v>25</v>
      </c>
      <c r="D194" s="202">
        <v>18</v>
      </c>
      <c r="E194" s="203">
        <v>0.72</v>
      </c>
      <c r="F194" s="203">
        <v>72</v>
      </c>
      <c r="I194" s="212" t="s">
        <v>1613</v>
      </c>
      <c r="J194" s="207"/>
    </row>
    <row r="195" spans="2:10" ht="12.75">
      <c r="B195" s="205" t="s">
        <v>1946</v>
      </c>
      <c r="C195" s="202">
        <v>25</v>
      </c>
      <c r="D195" s="202">
        <v>14</v>
      </c>
      <c r="E195" s="203">
        <v>0.56</v>
      </c>
      <c r="F195" s="203">
        <v>56</v>
      </c>
      <c r="I195" s="212" t="s">
        <v>1614</v>
      </c>
      <c r="J195" s="207"/>
    </row>
    <row r="196" spans="2:10" ht="25.5">
      <c r="B196" s="205" t="s">
        <v>1949</v>
      </c>
      <c r="C196" s="202">
        <v>24</v>
      </c>
      <c r="D196" s="202">
        <v>7</v>
      </c>
      <c r="E196" s="203">
        <v>0.2916666666666667</v>
      </c>
      <c r="F196" s="203">
        <v>29.166666666666668</v>
      </c>
      <c r="I196" s="212" t="s">
        <v>1615</v>
      </c>
      <c r="J196" s="207"/>
    </row>
    <row r="197" spans="2:10" ht="25.5">
      <c r="B197" s="205" t="s">
        <v>1026</v>
      </c>
      <c r="C197" s="202">
        <v>0</v>
      </c>
      <c r="D197" s="202">
        <v>0</v>
      </c>
      <c r="E197" s="203" t="e">
        <v>#DIV/0!</v>
      </c>
      <c r="F197" s="203" t="e">
        <v>#DIV/0!</v>
      </c>
      <c r="I197" s="212" t="s">
        <v>1616</v>
      </c>
      <c r="J197" s="207"/>
    </row>
    <row r="198" spans="2:10" ht="12.75">
      <c r="B198" s="205" t="s">
        <v>1633</v>
      </c>
      <c r="C198" s="202">
        <v>13</v>
      </c>
      <c r="D198" s="202">
        <v>5</v>
      </c>
      <c r="E198" s="203">
        <v>0.38461538461538464</v>
      </c>
      <c r="F198" s="203">
        <v>38.46153846153847</v>
      </c>
      <c r="I198" s="212" t="s">
        <v>1617</v>
      </c>
      <c r="J198" s="207"/>
    </row>
    <row r="199" spans="2:10" ht="25.5">
      <c r="B199" s="205" t="s">
        <v>1634</v>
      </c>
      <c r="C199" s="202">
        <v>21</v>
      </c>
      <c r="D199" s="202">
        <v>17</v>
      </c>
      <c r="E199" s="203">
        <v>0.8095238095238095</v>
      </c>
      <c r="F199" s="203">
        <v>80.95238095238095</v>
      </c>
      <c r="I199" s="212" t="s">
        <v>1618</v>
      </c>
      <c r="J199" s="207"/>
    </row>
    <row r="200" spans="9:10" ht="12.75">
      <c r="I200" s="212"/>
      <c r="J200" s="207"/>
    </row>
    <row r="201" spans="1:10" ht="12.75">
      <c r="A201" s="206" t="s">
        <v>1052</v>
      </c>
      <c r="I201" s="212"/>
      <c r="J201" s="207"/>
    </row>
    <row r="202" spans="2:10" ht="12.75">
      <c r="B202" s="205" t="s">
        <v>1027</v>
      </c>
      <c r="C202" s="202" t="s">
        <v>605</v>
      </c>
      <c r="I202" s="212"/>
      <c r="J202" s="207"/>
    </row>
    <row r="203" spans="2:10" ht="12.75">
      <c r="B203" s="205" t="s">
        <v>1028</v>
      </c>
      <c r="C203" s="202" t="s">
        <v>605</v>
      </c>
      <c r="I203" s="212"/>
      <c r="J203" s="207"/>
    </row>
    <row r="204" spans="2:10" ht="12.75">
      <c r="B204" s="205" t="s">
        <v>1029</v>
      </c>
      <c r="C204" s="202" t="s">
        <v>605</v>
      </c>
      <c r="I204" s="212"/>
      <c r="J204" s="207"/>
    </row>
    <row r="205" spans="2:10" ht="12.75">
      <c r="B205" s="205" t="s">
        <v>1030</v>
      </c>
      <c r="C205" s="202" t="s">
        <v>605</v>
      </c>
      <c r="I205" s="212"/>
      <c r="J205" s="207"/>
    </row>
    <row r="206" spans="2:10" ht="12.75">
      <c r="B206" s="205" t="s">
        <v>1031</v>
      </c>
      <c r="C206" s="202" t="s">
        <v>605</v>
      </c>
      <c r="I206" s="212"/>
      <c r="J206" s="207"/>
    </row>
    <row r="207" spans="2:10" ht="12.75">
      <c r="B207" s="205" t="s">
        <v>1032</v>
      </c>
      <c r="C207" s="202" t="s">
        <v>605</v>
      </c>
      <c r="I207" s="212"/>
      <c r="J207" s="207"/>
    </row>
    <row r="208" spans="2:10" ht="12.75">
      <c r="B208" s="205" t="s">
        <v>1033</v>
      </c>
      <c r="C208" s="202">
        <v>16</v>
      </c>
      <c r="D208" s="202">
        <v>10</v>
      </c>
      <c r="E208" s="203">
        <v>0.625</v>
      </c>
      <c r="F208" s="203">
        <v>62.5</v>
      </c>
      <c r="I208" s="212" t="s">
        <v>1619</v>
      </c>
      <c r="J208" s="207"/>
    </row>
    <row r="209" spans="2:10" ht="12.75">
      <c r="B209" s="205" t="s">
        <v>1034</v>
      </c>
      <c r="C209" s="202">
        <f>COUNT('Full details2'!BA3:BA82)</f>
        <v>13</v>
      </c>
      <c r="D209" s="202">
        <f>SUM('Full details2'!BA3:BA82)</f>
        <v>95.04</v>
      </c>
      <c r="E209" s="203">
        <f>+D209/C209</f>
        <v>7.310769230769231</v>
      </c>
      <c r="F209" s="203">
        <f>+((D209/C209)*100)</f>
        <v>731.0769230769231</v>
      </c>
      <c r="G209" s="202">
        <f>MIN('Full details2'!BA3:BA82)</f>
        <v>0.1</v>
      </c>
      <c r="H209" s="202">
        <f>MAX('Full details2'!BA3:BA82)</f>
        <v>86</v>
      </c>
      <c r="I209" s="209" t="s">
        <v>1620</v>
      </c>
      <c r="J209" s="207"/>
    </row>
    <row r="210" spans="2:10" ht="25.5">
      <c r="B210" s="205" t="s">
        <v>1035</v>
      </c>
      <c r="C210" s="202">
        <f>COUNT('Full details2'!BB3:BB82)</f>
        <v>11</v>
      </c>
      <c r="D210" s="202">
        <f>SUM('Full details2'!BB3:BB82)</f>
        <v>12.54</v>
      </c>
      <c r="E210" s="203">
        <f>+D210/C210</f>
        <v>1.14</v>
      </c>
      <c r="F210" s="203">
        <f>+((D210/C210)*100)</f>
        <v>113.99999999999999</v>
      </c>
      <c r="G210" s="202">
        <f>MIN('Full details2'!BB3:BB82)</f>
        <v>0</v>
      </c>
      <c r="H210" s="202">
        <f>MAX('Full details2'!BB3:BB82)</f>
        <v>10</v>
      </c>
      <c r="I210" s="209" t="s">
        <v>1621</v>
      </c>
      <c r="J210" s="207"/>
    </row>
    <row r="211" spans="2:10" ht="25.5">
      <c r="B211" s="205" t="s">
        <v>1036</v>
      </c>
      <c r="C211" s="202">
        <f>COUNT('Full details2'!BC3:BC82)</f>
        <v>10</v>
      </c>
      <c r="D211" s="202">
        <f>SUM('Full details2'!BC3:BC82)</f>
        <v>179.73000000000002</v>
      </c>
      <c r="E211" s="203">
        <f>+D211/C211</f>
        <v>17.973000000000003</v>
      </c>
      <c r="F211" s="203">
        <f>+((D211/C211)*100)</f>
        <v>1797.3000000000002</v>
      </c>
      <c r="G211" s="202">
        <f>MIN('Full details2'!BC3:BC82)</f>
        <v>0</v>
      </c>
      <c r="H211" s="202">
        <f>MAX('Full details2'!BC3:BC82)</f>
        <v>80</v>
      </c>
      <c r="I211" s="209" t="s">
        <v>1622</v>
      </c>
      <c r="J211" s="207"/>
    </row>
    <row r="212" spans="9:10" ht="12.75">
      <c r="I212" s="209"/>
      <c r="J212" s="207"/>
    </row>
    <row r="213" spans="1:10" ht="12.75">
      <c r="A213" s="206" t="s">
        <v>1053</v>
      </c>
      <c r="I213" s="209"/>
      <c r="J213" s="207"/>
    </row>
    <row r="214" spans="2:10" ht="12.75">
      <c r="B214" s="205" t="s">
        <v>1037</v>
      </c>
      <c r="I214" s="209"/>
      <c r="J214" s="207"/>
    </row>
    <row r="215" spans="2:10" ht="12.75">
      <c r="B215" s="205" t="s">
        <v>1038</v>
      </c>
      <c r="C215" s="202">
        <f>COUNT('Full details2'!BE3:BE82)</f>
        <v>34</v>
      </c>
      <c r="D215" s="202">
        <f>SUM('Full details2'!BE3:BE82)</f>
        <v>7334</v>
      </c>
      <c r="E215" s="203">
        <f>+D215/C215</f>
        <v>215.7058823529412</v>
      </c>
      <c r="F215" s="203">
        <f>+((D215/C215)*100)</f>
        <v>21570.58823529412</v>
      </c>
      <c r="G215" s="202">
        <f>MIN('Full details2'!BE3:BE82)</f>
        <v>0</v>
      </c>
      <c r="H215" s="202">
        <f>MAX('Full details2'!BE3:BE82)</f>
        <v>7200</v>
      </c>
      <c r="I215" s="209" t="s">
        <v>1623</v>
      </c>
      <c r="J215" s="207"/>
    </row>
    <row r="216" spans="2:10" ht="12.75">
      <c r="B216" s="205" t="s">
        <v>1039</v>
      </c>
      <c r="C216" s="202">
        <f>COUNT('Full details2'!BF3:BF82)</f>
        <v>35</v>
      </c>
      <c r="D216" s="202">
        <f>SUM('Full details2'!BF3:BF82)</f>
        <v>192</v>
      </c>
      <c r="E216" s="203">
        <f>+D216/C216</f>
        <v>5.485714285714286</v>
      </c>
      <c r="F216" s="203">
        <f>+((D216/C216)*100)</f>
        <v>548.5714285714286</v>
      </c>
      <c r="G216" s="202">
        <f>MIN('Full details2'!BF3:BF82)</f>
        <v>0</v>
      </c>
      <c r="H216" s="202">
        <f>MAX('Full details2'!BF3:BF82)</f>
        <v>20</v>
      </c>
      <c r="I216" s="209" t="s">
        <v>1624</v>
      </c>
      <c r="J216" s="207"/>
    </row>
    <row r="217" spans="2:10" ht="12.75">
      <c r="B217" s="205" t="s">
        <v>1040</v>
      </c>
      <c r="C217" s="202">
        <f>COUNT('Full details2'!BG3:BG82)</f>
        <v>36</v>
      </c>
      <c r="D217" s="202">
        <f>SUM('Full details2'!BG3:BG82)</f>
        <v>450</v>
      </c>
      <c r="E217" s="203">
        <f>+D217/C217</f>
        <v>12.5</v>
      </c>
      <c r="F217" s="203">
        <f>+((D217/C217)*100)</f>
        <v>1250</v>
      </c>
      <c r="G217" s="202">
        <f>MIN('Full details2'!BG3:BG82)</f>
        <v>0</v>
      </c>
      <c r="H217" s="202">
        <f>MAX('Full details2'!BG3:BG82)</f>
        <v>209</v>
      </c>
      <c r="I217" s="209" t="s">
        <v>1625</v>
      </c>
      <c r="J217" s="207"/>
    </row>
    <row r="218" spans="2:10" ht="12.75">
      <c r="B218" s="205" t="s">
        <v>1041</v>
      </c>
      <c r="C218" s="202">
        <f>COUNT('Full details2'!BH3:BH82)</f>
        <v>36</v>
      </c>
      <c r="D218" s="202">
        <f>SUM('Full details2'!BH3:BH82)</f>
        <v>188</v>
      </c>
      <c r="E218" s="203">
        <f>+D218/C218</f>
        <v>5.222222222222222</v>
      </c>
      <c r="F218" s="203">
        <f>+((D218/C218)*100)</f>
        <v>522.2222222222223</v>
      </c>
      <c r="G218" s="202">
        <f>MIN('Full details2'!BH3:BH82)</f>
        <v>0</v>
      </c>
      <c r="H218" s="202">
        <f>MAX('Full details2'!BH3:BH82)</f>
        <v>106</v>
      </c>
      <c r="I218" s="209" t="s">
        <v>1626</v>
      </c>
      <c r="J218" s="207"/>
    </row>
    <row r="219" spans="2:10" ht="12.75">
      <c r="B219" s="205" t="s">
        <v>1455</v>
      </c>
      <c r="C219" s="202">
        <f>COUNT('Full details2'!BI3:BI82)</f>
        <v>31</v>
      </c>
      <c r="D219" s="202">
        <f>SUM('Full details2'!BI3:BI82)</f>
        <v>60</v>
      </c>
      <c r="E219" s="203">
        <f>+D219/C219</f>
        <v>1.935483870967742</v>
      </c>
      <c r="F219" s="203">
        <f>+((D219/C219)*100)</f>
        <v>193.5483870967742</v>
      </c>
      <c r="G219" s="202">
        <f>MIN('Full details2'!BI3:BI82)</f>
        <v>0</v>
      </c>
      <c r="H219" s="202">
        <f>MAX('Full details2'!BI3:BI82)</f>
        <v>18</v>
      </c>
      <c r="I219" s="209" t="s">
        <v>1627</v>
      </c>
      <c r="J219" s="207"/>
    </row>
    <row r="220" spans="9:10" ht="12.75">
      <c r="I220" s="209"/>
      <c r="J220" s="207"/>
    </row>
    <row r="221" spans="1:10" ht="12.75">
      <c r="A221" s="206" t="s">
        <v>1054</v>
      </c>
      <c r="I221" s="209"/>
      <c r="J221" s="207"/>
    </row>
    <row r="222" spans="2:10" ht="12.75">
      <c r="B222" s="205" t="s">
        <v>1456</v>
      </c>
      <c r="I222" s="209"/>
      <c r="J222" s="207"/>
    </row>
    <row r="223" spans="2:10" ht="12.75">
      <c r="B223" s="205" t="s">
        <v>1457</v>
      </c>
      <c r="C223" s="202">
        <f>COUNT('Full details2'!BJ3:BJ82)</f>
        <v>30</v>
      </c>
      <c r="D223" s="202">
        <f>SUM('Full details2'!BJ3:BJ82)</f>
        <v>19</v>
      </c>
      <c r="E223" s="203">
        <f>+D223/C223</f>
        <v>0.6333333333333333</v>
      </c>
      <c r="F223" s="203">
        <f>+((D223/C223)*100)</f>
        <v>63.33333333333333</v>
      </c>
      <c r="G223" s="202">
        <f>MIN('Full details2'!BJ3:BJ82)</f>
        <v>0</v>
      </c>
      <c r="H223" s="202">
        <f>MAX('Full details2'!BJ3:BJ82)</f>
        <v>3</v>
      </c>
      <c r="I223" s="209" t="s">
        <v>1636</v>
      </c>
      <c r="J223" s="207"/>
    </row>
    <row r="224" spans="2:10" ht="12.75">
      <c r="B224" s="205" t="s">
        <v>1042</v>
      </c>
      <c r="C224" s="202">
        <f>COUNT('Full details2'!BL3:BL82)</f>
        <v>30</v>
      </c>
      <c r="D224" s="202">
        <f>SUM('Full details2'!BL3:BL82)</f>
        <v>40</v>
      </c>
      <c r="E224" s="203">
        <f>+D224/C224</f>
        <v>1.3333333333333333</v>
      </c>
      <c r="F224" s="203">
        <f>+((D224/C224)*100)</f>
        <v>133.33333333333331</v>
      </c>
      <c r="G224" s="202">
        <f>MIN('Full details2'!BL3:BL82)</f>
        <v>0</v>
      </c>
      <c r="H224" s="202">
        <f>MAX('Full details2'!BL3:BL82)</f>
        <v>9</v>
      </c>
      <c r="I224" s="209" t="s">
        <v>1637</v>
      </c>
      <c r="J224" s="207"/>
    </row>
    <row r="225" spans="2:10" ht="12.75">
      <c r="B225" s="205" t="s">
        <v>1043</v>
      </c>
      <c r="I225" s="209"/>
      <c r="J225" s="207"/>
    </row>
    <row r="226" spans="2:10" ht="12.75">
      <c r="B226" s="205" t="s">
        <v>1457</v>
      </c>
      <c r="C226" s="202">
        <f>COUNT('Full details2'!BN3:BN82)</f>
        <v>29</v>
      </c>
      <c r="D226" s="202">
        <f>SUM('Full details2'!BN3:BN82)</f>
        <v>71</v>
      </c>
      <c r="E226" s="203">
        <f>+D226/C226</f>
        <v>2.4482758620689653</v>
      </c>
      <c r="F226" s="203">
        <f>+((D226/C226)*100)</f>
        <v>244.82758620689654</v>
      </c>
      <c r="G226" s="202">
        <f>MIN('Full details2'!BN3:BN82)</f>
        <v>0</v>
      </c>
      <c r="H226" s="202">
        <f>MAX('Full details2'!BN3:BN82)</f>
        <v>20</v>
      </c>
      <c r="I226" s="209" t="s">
        <v>1635</v>
      </c>
      <c r="J226" s="207"/>
    </row>
    <row r="227" spans="2:10" ht="12.75">
      <c r="B227" s="205" t="s">
        <v>1042</v>
      </c>
      <c r="C227" s="202">
        <f>COUNT('Full details2'!BP3:BP82)</f>
        <v>30</v>
      </c>
      <c r="D227" s="202">
        <f>SUM('Full details2'!BP3:BP82)</f>
        <v>30</v>
      </c>
      <c r="E227" s="203">
        <f>+D227/C227</f>
        <v>1</v>
      </c>
      <c r="F227" s="203">
        <f>+((D227/C227)*100)</f>
        <v>100</v>
      </c>
      <c r="G227" s="202">
        <f>MIN('Full details2'!BP3:BP82)</f>
        <v>0</v>
      </c>
      <c r="H227" s="202">
        <f>MAX('Full details2'!BP3:BP82)</f>
        <v>10</v>
      </c>
      <c r="I227" s="209" t="s">
        <v>1638</v>
      </c>
      <c r="J227" s="207"/>
    </row>
    <row r="228" spans="2:10" ht="12.75">
      <c r="B228" s="205" t="s">
        <v>1044</v>
      </c>
      <c r="C228" s="202">
        <f>COUNT('Full details2'!BR3:BR82)</f>
        <v>27</v>
      </c>
      <c r="D228" s="202">
        <f>SUM('Full details2'!BR3:BR82)</f>
        <v>10</v>
      </c>
      <c r="E228" s="203">
        <f>+D228/C228</f>
        <v>0.37037037037037035</v>
      </c>
      <c r="F228" s="203">
        <f>+((D228/C228)*100)</f>
        <v>37.03703703703704</v>
      </c>
      <c r="G228" s="202">
        <f>MIN('Full details2'!BR3:BR82)</f>
        <v>0</v>
      </c>
      <c r="H228" s="202">
        <f>MAX('Full details2'!BR3:BR82)</f>
        <v>10</v>
      </c>
      <c r="I228" s="209" t="s">
        <v>607</v>
      </c>
      <c r="J228" s="207"/>
    </row>
    <row r="229" spans="2:10" ht="38.25">
      <c r="B229" s="205" t="s">
        <v>1045</v>
      </c>
      <c r="C229" s="202">
        <f>COUNT('Full details'!BO217:BO294)</f>
        <v>0</v>
      </c>
      <c r="D229" s="202">
        <f>SUM('Full details'!BO217:BO294)</f>
        <v>0</v>
      </c>
      <c r="I229" s="209"/>
      <c r="J229" s="207"/>
    </row>
    <row r="230" spans="9:10" ht="12.75">
      <c r="I230" s="209"/>
      <c r="J230" s="207"/>
    </row>
    <row r="231" ht="12.75">
      <c r="B231" s="205" t="s">
        <v>1639</v>
      </c>
    </row>
    <row r="232" ht="25.5">
      <c r="B232" s="205" t="s">
        <v>1640</v>
      </c>
    </row>
    <row r="233" spans="2:10" ht="12.75">
      <c r="B233" s="205" t="s">
        <v>1641</v>
      </c>
      <c r="C233" s="202">
        <v>2</v>
      </c>
      <c r="D233" s="202">
        <v>0</v>
      </c>
      <c r="E233" s="203">
        <v>0</v>
      </c>
      <c r="F233" s="203">
        <v>0</v>
      </c>
      <c r="I233" s="212" t="s">
        <v>1628</v>
      </c>
      <c r="J233" s="215"/>
    </row>
    <row r="234" spans="2:10" ht="12.75">
      <c r="B234" s="205" t="s">
        <v>1642</v>
      </c>
      <c r="C234" s="202">
        <v>1</v>
      </c>
      <c r="D234" s="202">
        <v>0</v>
      </c>
      <c r="E234" s="203">
        <v>0</v>
      </c>
      <c r="F234" s="203">
        <v>0</v>
      </c>
      <c r="I234" s="212" t="s">
        <v>1629</v>
      </c>
      <c r="J234" s="215"/>
    </row>
    <row r="236" spans="2:9" ht="12.75">
      <c r="B236" s="205" t="s">
        <v>1643</v>
      </c>
      <c r="C236" s="202">
        <v>9</v>
      </c>
      <c r="D236" s="202">
        <v>10</v>
      </c>
      <c r="E236" s="203">
        <v>1.1111111111111112</v>
      </c>
      <c r="F236" s="203">
        <v>111.11111111111111</v>
      </c>
      <c r="I236" s="209" t="s">
        <v>1630</v>
      </c>
    </row>
    <row r="238" spans="2:9" ht="25.5">
      <c r="B238" s="205" t="s">
        <v>1644</v>
      </c>
      <c r="C238" s="202">
        <v>16</v>
      </c>
      <c r="D238" s="202">
        <v>13</v>
      </c>
      <c r="E238" s="203">
        <v>0.8125</v>
      </c>
      <c r="F238" s="203">
        <v>81.25</v>
      </c>
      <c r="I238" s="209" t="s">
        <v>1631</v>
      </c>
    </row>
  </sheetData>
  <printOptions/>
  <pageMargins left="0.75" right="0.75" top="1" bottom="1" header="0.5" footer="0.5"/>
  <pageSetup horizontalDpi="600" verticalDpi="600" orientation="portrait" scale="65" r:id="rId1"/>
  <colBreaks count="2" manualBreakCount="2">
    <brk id="10" max="234" man="1"/>
    <brk id="11" max="234" man="1"/>
  </colBreaks>
</worksheet>
</file>

<file path=xl/worksheets/sheet3.xml><?xml version="1.0" encoding="utf-8"?>
<worksheet xmlns="http://schemas.openxmlformats.org/spreadsheetml/2006/main" xmlns:r="http://schemas.openxmlformats.org/officeDocument/2006/relationships">
  <dimension ref="A1:IV82"/>
  <sheetViews>
    <sheetView tabSelected="1" zoomScale="80" zoomScaleNormal="80" workbookViewId="0" topLeftCell="A1">
      <pane xSplit="3" ySplit="2" topLeftCell="D3" activePane="bottomRight" state="frozen"/>
      <selection pane="topLeft" activeCell="D14" sqref="D14"/>
      <selection pane="topRight" activeCell="D14" sqref="D14"/>
      <selection pane="bottomLeft" activeCell="D14" sqref="D14"/>
      <selection pane="bottomRight" activeCell="A1" sqref="A1"/>
    </sheetView>
  </sheetViews>
  <sheetFormatPr defaultColWidth="9.140625" defaultRowHeight="12.75"/>
  <cols>
    <col min="1" max="1" width="4.28125" style="36" customWidth="1"/>
    <col min="2" max="2" width="12.421875" style="36" customWidth="1"/>
    <col min="3" max="3" width="27.140625" style="36" customWidth="1"/>
    <col min="4" max="4" width="12.00390625" style="36" customWidth="1"/>
    <col min="5" max="5" width="6.140625" style="36" customWidth="1"/>
    <col min="6" max="6" width="10.00390625" style="36" customWidth="1"/>
    <col min="7" max="7" width="10.57421875" style="36" customWidth="1"/>
    <col min="8" max="8" width="12.57421875" style="36" customWidth="1"/>
    <col min="9" max="9" width="19.7109375" style="36" customWidth="1"/>
    <col min="10" max="10" width="13.00390625" style="36" customWidth="1"/>
    <col min="11" max="11" width="33.421875" style="82" customWidth="1"/>
    <col min="12" max="12" width="11.00390625" style="36" customWidth="1"/>
    <col min="13" max="13" width="9.28125" style="36" customWidth="1"/>
    <col min="14" max="14" width="7.00390625" style="36" customWidth="1"/>
    <col min="15" max="15" width="10.00390625" style="36" customWidth="1"/>
    <col min="16" max="17" width="15.00390625" style="36" customWidth="1"/>
    <col min="18" max="18" width="13.28125" style="36" customWidth="1"/>
    <col min="19" max="19" width="7.57421875" style="36" customWidth="1"/>
    <col min="20" max="20" width="22.28125" style="36" customWidth="1"/>
    <col min="21" max="21" width="17.57421875" style="36" customWidth="1"/>
    <col min="22" max="22" width="17.28125" style="36" customWidth="1"/>
    <col min="23" max="23" width="7.8515625" style="36" customWidth="1"/>
    <col min="24" max="24" width="6.140625" style="36" customWidth="1"/>
    <col min="25" max="25" width="7.421875" style="36" customWidth="1"/>
    <col min="26" max="26" width="9.7109375" style="36" customWidth="1"/>
    <col min="27" max="27" width="9.57421875" style="36" customWidth="1"/>
    <col min="28" max="28" width="15.7109375" style="36" customWidth="1"/>
    <col min="29" max="29" width="13.421875" style="36" customWidth="1"/>
    <col min="30" max="30" width="11.57421875" style="36" customWidth="1"/>
    <col min="31" max="32" width="10.00390625" style="36" customWidth="1"/>
    <col min="33" max="33" width="11.28125" style="36" customWidth="1"/>
    <col min="34" max="34" width="17.140625" style="36" customWidth="1"/>
    <col min="35" max="35" width="13.57421875" style="36" customWidth="1"/>
    <col min="36" max="36" width="20.57421875" style="36" customWidth="1"/>
    <col min="37" max="37" width="15.57421875" style="36" customWidth="1"/>
    <col min="38" max="38" width="14.7109375" style="36" customWidth="1"/>
    <col min="39" max="39" width="10.57421875" style="36" customWidth="1"/>
    <col min="40" max="40" width="9.8515625" style="36" customWidth="1"/>
    <col min="41" max="41" width="15.8515625" style="36" customWidth="1"/>
    <col min="42" max="42" width="20.421875" style="36" customWidth="1"/>
    <col min="43" max="43" width="23.00390625" style="36" customWidth="1"/>
    <col min="44" max="44" width="9.8515625" style="36" customWidth="1"/>
    <col min="45" max="45" width="13.421875" style="36" customWidth="1"/>
    <col min="46" max="46" width="11.00390625" style="36" customWidth="1"/>
    <col min="47" max="47" width="9.28125" style="36" customWidth="1"/>
    <col min="48" max="48" width="10.00390625" style="36" customWidth="1"/>
    <col min="49" max="49" width="10.8515625" style="36" customWidth="1"/>
    <col min="50" max="50" width="12.421875" style="36" customWidth="1"/>
    <col min="51" max="51" width="10.8515625" style="36" customWidth="1"/>
    <col min="52" max="52" width="10.421875" style="36" customWidth="1"/>
    <col min="53" max="53" width="7.421875" style="36" customWidth="1"/>
    <col min="54" max="55" width="20.421875" style="36" customWidth="1"/>
    <col min="56" max="56" width="19.00390625" style="36" customWidth="1"/>
    <col min="57" max="57" width="29.8515625" style="36" customWidth="1"/>
    <col min="58" max="58" width="19.8515625" style="36" customWidth="1"/>
    <col min="59" max="59" width="24.140625" style="36" customWidth="1"/>
    <col min="60" max="60" width="15.00390625" style="36" customWidth="1"/>
    <col min="61" max="61" width="13.421875" style="36" customWidth="1"/>
    <col min="62" max="62" width="24.57421875" style="36" customWidth="1"/>
    <col min="63" max="63" width="21.140625" style="36" customWidth="1"/>
    <col min="64" max="64" width="54.7109375" style="36" customWidth="1"/>
    <col min="65" max="65" width="22.8515625" style="36" customWidth="1"/>
    <col min="66" max="66" width="76.8515625" style="36" customWidth="1"/>
    <col min="67" max="67" width="6.421875" style="159" customWidth="1"/>
    <col min="68" max="68" width="6.421875" style="158" customWidth="1"/>
    <col min="69" max="69" width="8.00390625" style="159" customWidth="1"/>
    <col min="70" max="70" width="8.00390625" style="158" customWidth="1"/>
    <col min="71" max="71" width="8.140625" style="159" customWidth="1"/>
    <col min="72" max="72" width="8.140625" style="158" customWidth="1"/>
    <col min="73" max="73" width="13.57421875" style="160" customWidth="1"/>
    <col min="74" max="74" width="7.421875" style="159" customWidth="1"/>
    <col min="75" max="75" width="9.28125" style="158" bestFit="1" customWidth="1"/>
    <col min="76" max="76" width="6.57421875" style="159" customWidth="1"/>
    <col min="77" max="77" width="9.421875" style="158" bestFit="1" customWidth="1"/>
    <col min="78" max="78" width="7.57421875" style="159" customWidth="1"/>
    <col min="79" max="79" width="7.57421875" style="158" customWidth="1"/>
    <col min="80" max="80" width="8.57421875" style="159" customWidth="1"/>
    <col min="81" max="81" width="8.57421875" style="158" customWidth="1"/>
    <col min="82" max="82" width="6.57421875" style="159" customWidth="1"/>
    <col min="83" max="83" width="7.7109375" style="158" customWidth="1"/>
    <col min="84" max="84" width="15.00390625" style="160" customWidth="1"/>
    <col min="85" max="85" width="6.7109375" style="159" customWidth="1"/>
    <col min="86" max="86" width="5.140625" style="161" customWidth="1"/>
    <col min="87" max="87" width="5.140625" style="158" customWidth="1"/>
    <col min="88" max="88" width="5.8515625" style="159" customWidth="1"/>
    <col min="89" max="89" width="5.8515625" style="161" customWidth="1"/>
    <col min="90" max="90" width="5.8515625" style="158" customWidth="1"/>
    <col min="91" max="91" width="6.57421875" style="160" customWidth="1"/>
    <col min="92" max="92" width="3.57421875" style="159" customWidth="1"/>
    <col min="93" max="93" width="3.57421875" style="161" customWidth="1"/>
    <col min="94" max="94" width="3.57421875" style="158" customWidth="1"/>
    <col min="95" max="95" width="3.00390625" style="159" customWidth="1"/>
    <col min="96" max="96" width="3.00390625" style="161" customWidth="1"/>
    <col min="97" max="97" width="4.00390625" style="158" customWidth="1"/>
    <col min="98" max="98" width="3.7109375" style="159" customWidth="1"/>
    <col min="99" max="99" width="3.7109375" style="161" customWidth="1"/>
    <col min="100" max="100" width="3.7109375" style="158" customWidth="1"/>
    <col min="101" max="101" width="3.7109375" style="159" customWidth="1"/>
    <col min="102" max="102" width="3.7109375" style="161" customWidth="1"/>
    <col min="103" max="103" width="3.7109375" style="158" customWidth="1"/>
    <col min="104" max="104" width="3.8515625" style="159" customWidth="1"/>
    <col min="105" max="105" width="3.8515625" style="161" customWidth="1"/>
    <col min="106" max="106" width="3.8515625" style="158" customWidth="1"/>
    <col min="107" max="107" width="5.28125" style="159" customWidth="1"/>
    <col min="108" max="108" width="5.28125" style="161" customWidth="1"/>
    <col min="109" max="109" width="5.28125" style="158" customWidth="1"/>
    <col min="110" max="110" width="3.28125" style="159" bestFit="1" customWidth="1"/>
    <col min="111" max="111" width="4.421875" style="161" bestFit="1" customWidth="1"/>
    <col min="112" max="112" width="3.421875" style="158" bestFit="1" customWidth="1"/>
    <col min="113" max="113" width="3.57421875" style="159" customWidth="1"/>
    <col min="114" max="114" width="3.57421875" style="161" customWidth="1"/>
    <col min="115" max="115" width="3.57421875" style="158" customWidth="1"/>
    <col min="116" max="116" width="3.7109375" style="159" customWidth="1"/>
    <col min="117" max="117" width="3.7109375" style="161" customWidth="1"/>
    <col min="118" max="118" width="3.7109375" style="158" customWidth="1"/>
    <col min="119" max="119" width="3.8515625" style="159" bestFit="1" customWidth="1"/>
    <col min="120" max="120" width="3.57421875" style="161" bestFit="1" customWidth="1"/>
    <col min="121" max="121" width="4.140625" style="158" bestFit="1" customWidth="1"/>
    <col min="122" max="122" width="3.7109375" style="159" customWidth="1"/>
    <col min="123" max="123" width="3.7109375" style="161" customWidth="1"/>
    <col min="124" max="124" width="3.7109375" style="158" customWidth="1"/>
    <col min="125" max="125" width="3.57421875" style="159" bestFit="1" customWidth="1"/>
    <col min="126" max="126" width="3.57421875" style="161" bestFit="1" customWidth="1"/>
    <col min="127" max="127" width="3.57421875" style="158" bestFit="1" customWidth="1"/>
    <col min="128" max="128" width="5.140625" style="159" customWidth="1"/>
    <col min="129" max="129" width="5.140625" style="161" customWidth="1"/>
    <col min="130" max="130" width="5.140625" style="158" customWidth="1"/>
    <col min="131" max="131" width="5.7109375" style="159" customWidth="1"/>
    <col min="132" max="132" width="5.7109375" style="161" customWidth="1"/>
    <col min="133" max="133" width="5.7109375" style="158" customWidth="1"/>
    <col min="134" max="134" width="5.57421875" style="159" customWidth="1"/>
    <col min="135" max="135" width="5.57421875" style="161" customWidth="1"/>
    <col min="136" max="136" width="5.57421875" style="158" customWidth="1"/>
    <col min="137" max="137" width="10.57421875" style="160" customWidth="1"/>
    <col min="138" max="138" width="6.8515625" style="159" bestFit="1" customWidth="1"/>
    <col min="139" max="139" width="6.8515625" style="161" bestFit="1" customWidth="1"/>
    <col min="140" max="140" width="8.140625" style="158" customWidth="1"/>
    <col min="141" max="141" width="6.8515625" style="159" bestFit="1" customWidth="1"/>
    <col min="142" max="142" width="6.8515625" style="161" bestFit="1" customWidth="1"/>
    <col min="143" max="143" width="8.140625" style="158" customWidth="1"/>
    <col min="144" max="144" width="6.8515625" style="159" bestFit="1" customWidth="1"/>
    <col min="145" max="145" width="6.8515625" style="161" bestFit="1" customWidth="1"/>
    <col min="146" max="146" width="8.140625" style="158" customWidth="1"/>
    <col min="147" max="147" width="6.8515625" style="159" bestFit="1" customWidth="1"/>
    <col min="148" max="148" width="7.8515625" style="161" customWidth="1"/>
    <col min="149" max="149" width="8.140625" style="158" customWidth="1"/>
    <col min="150" max="150" width="3.8515625" style="159" bestFit="1" customWidth="1"/>
    <col min="151" max="152" width="3.8515625" style="161" customWidth="1"/>
    <col min="153" max="153" width="3.8515625" style="161" bestFit="1" customWidth="1"/>
    <col min="154" max="154" width="5.421875" style="161" customWidth="1"/>
    <col min="155" max="155" width="5.28125" style="161" bestFit="1" customWidth="1"/>
    <col min="156" max="156" width="7.57421875" style="161" bestFit="1" customWidth="1"/>
    <col min="157" max="157" width="5.00390625" style="158" bestFit="1" customWidth="1"/>
    <col min="158" max="158" width="3.421875" style="159" bestFit="1" customWidth="1"/>
    <col min="159" max="159" width="3.421875" style="161" bestFit="1" customWidth="1"/>
    <col min="160" max="160" width="3.421875" style="161" customWidth="1"/>
    <col min="161" max="162" width="3.421875" style="161" bestFit="1" customWidth="1"/>
    <col min="163" max="163" width="5.28125" style="161" bestFit="1" customWidth="1"/>
    <col min="164" max="164" width="7.7109375" style="161" bestFit="1" customWidth="1"/>
    <col min="165" max="165" width="3.8515625" style="158" bestFit="1" customWidth="1"/>
    <col min="166" max="166" width="12.7109375" style="159" customWidth="1"/>
    <col min="167" max="168" width="4.421875" style="161" bestFit="1" customWidth="1"/>
    <col min="169" max="169" width="3.421875" style="161" bestFit="1" customWidth="1"/>
    <col min="170" max="170" width="3.8515625" style="161" bestFit="1" customWidth="1"/>
    <col min="171" max="171" width="5.421875" style="161" bestFit="1" customWidth="1"/>
    <col min="172" max="172" width="7.57421875" style="161" bestFit="1" customWidth="1"/>
    <col min="173" max="173" width="5.00390625" style="158" bestFit="1" customWidth="1"/>
    <col min="174" max="174" width="5.8515625" style="159" customWidth="1"/>
    <col min="175" max="175" width="5.8515625" style="161" customWidth="1"/>
    <col min="176" max="177" width="5.00390625" style="161" bestFit="1" customWidth="1"/>
    <col min="178" max="178" width="5.28125" style="161" bestFit="1" customWidth="1"/>
    <col min="179" max="179" width="7.140625" style="161" customWidth="1"/>
    <col min="180" max="180" width="6.00390625" style="158" bestFit="1" customWidth="1"/>
    <col min="181" max="181" width="3.7109375" style="159" customWidth="1"/>
    <col min="182" max="183" width="3.57421875" style="161" customWidth="1"/>
    <col min="184" max="184" width="3.57421875" style="161" bestFit="1" customWidth="1"/>
    <col min="185" max="185" width="5.7109375" style="161" bestFit="1" customWidth="1"/>
    <col min="186" max="186" width="5.140625" style="161" bestFit="1" customWidth="1"/>
    <col min="187" max="187" width="7.421875" style="161" bestFit="1" customWidth="1"/>
    <col min="188" max="188" width="4.8515625" style="161" customWidth="1"/>
    <col min="189" max="189" width="12.28125" style="158" bestFit="1" customWidth="1"/>
    <col min="190" max="190" width="3.7109375" style="159" customWidth="1"/>
    <col min="191" max="192" width="3.7109375" style="161" customWidth="1"/>
    <col min="193" max="193" width="3.57421875" style="161" bestFit="1" customWidth="1"/>
    <col min="194" max="194" width="4.140625" style="161" bestFit="1" customWidth="1"/>
    <col min="195" max="195" width="5.140625" style="161" bestFit="1" customWidth="1"/>
    <col min="196" max="196" width="7.421875" style="161" bestFit="1" customWidth="1"/>
    <col min="197" max="197" width="4.00390625" style="161" customWidth="1"/>
    <col min="198" max="198" width="10.421875" style="158" bestFit="1" customWidth="1"/>
    <col min="199" max="199" width="4.28125" style="159" customWidth="1"/>
    <col min="200" max="200" width="3.57421875" style="161" bestFit="1" customWidth="1"/>
    <col min="201" max="201" width="3.57421875" style="161" customWidth="1"/>
    <col min="202" max="202" width="3.57421875" style="161" bestFit="1" customWidth="1"/>
    <col min="203" max="203" width="7.140625" style="161" bestFit="1" customWidth="1"/>
    <col min="204" max="204" width="6.421875" style="161" bestFit="1" customWidth="1"/>
    <col min="205" max="205" width="7.421875" style="161" bestFit="1" customWidth="1"/>
    <col min="206" max="206" width="5.421875" style="161" bestFit="1" customWidth="1"/>
    <col min="207" max="207" width="10.28125" style="158" bestFit="1" customWidth="1"/>
    <col min="208" max="208" width="15.57421875" style="159" bestFit="1" customWidth="1"/>
    <col min="209" max="209" width="5.8515625" style="161" customWidth="1"/>
    <col min="210" max="211" width="6.140625" style="161" customWidth="1"/>
    <col min="212" max="212" width="5.7109375" style="161" customWidth="1"/>
    <col min="213" max="213" width="6.28125" style="161" bestFit="1" customWidth="1"/>
    <col min="214" max="215" width="7.28125" style="161" bestFit="1" customWidth="1"/>
    <col min="216" max="216" width="5.421875" style="161" bestFit="1" customWidth="1"/>
    <col min="217" max="217" width="12.8515625" style="158" bestFit="1" customWidth="1"/>
    <col min="218" max="218" width="23.8515625" style="159" customWidth="1"/>
    <col min="219" max="219" width="5.00390625" style="161" customWidth="1"/>
    <col min="220" max="221" width="5.7109375" style="161" customWidth="1"/>
    <col min="222" max="222" width="4.421875" style="161" bestFit="1" customWidth="1"/>
    <col min="223" max="223" width="6.28125" style="161" bestFit="1" customWidth="1"/>
    <col min="224" max="224" width="5.140625" style="161" bestFit="1" customWidth="1"/>
    <col min="225" max="225" width="7.28125" style="161" bestFit="1" customWidth="1"/>
    <col min="226" max="226" width="6.421875" style="161" customWidth="1"/>
    <col min="227" max="227" width="20.140625" style="158" customWidth="1"/>
    <col min="228" max="228" width="12.140625" style="36" customWidth="1"/>
    <col min="229" max="229" width="12.57421875" style="36" customWidth="1"/>
    <col min="230" max="230" width="12.8515625" style="36" customWidth="1"/>
    <col min="231" max="231" width="38.00390625" style="36" customWidth="1"/>
    <col min="232" max="232" width="12.140625" style="36" customWidth="1"/>
    <col min="233" max="234" width="6.7109375" style="161" bestFit="1" customWidth="1"/>
    <col min="235" max="235" width="6.7109375" style="161" customWidth="1"/>
    <col min="236" max="236" width="7.8515625" style="161" customWidth="1"/>
    <col min="237" max="238" width="8.140625" style="161" customWidth="1"/>
    <col min="239" max="239" width="5.00390625" style="161" bestFit="1" customWidth="1"/>
    <col min="240" max="240" width="13.421875" style="158" bestFit="1" customWidth="1"/>
    <col min="241" max="241" width="6.7109375" style="159" bestFit="1" customWidth="1"/>
    <col min="242" max="243" width="6.7109375" style="161" customWidth="1"/>
    <col min="244" max="244" width="4.8515625" style="161" customWidth="1"/>
    <col min="245" max="245" width="8.57421875" style="161" customWidth="1"/>
    <col min="246" max="246" width="7.28125" style="161" bestFit="1" customWidth="1"/>
    <col min="247" max="247" width="6.421875" style="158" customWidth="1"/>
    <col min="248" max="248" width="3.8515625" style="159" customWidth="1"/>
    <col min="249" max="250" width="3.8515625" style="161" customWidth="1"/>
    <col min="251" max="251" width="4.140625" style="161" customWidth="1"/>
    <col min="252" max="252" width="7.00390625" style="161" bestFit="1" customWidth="1"/>
    <col min="253" max="253" width="11.00390625" style="161" customWidth="1"/>
    <col min="254" max="254" width="6.57421875" style="161" customWidth="1"/>
    <col min="255" max="255" width="17.421875" style="158" customWidth="1"/>
    <col min="256" max="16384" width="43.7109375" style="36" customWidth="1"/>
  </cols>
  <sheetData>
    <row r="1" spans="1:255" ht="36" customHeight="1">
      <c r="A1" s="231"/>
      <c r="B1" s="231"/>
      <c r="C1" s="232"/>
      <c r="D1" s="322" t="s">
        <v>979</v>
      </c>
      <c r="E1" s="322"/>
      <c r="F1" s="322"/>
      <c r="G1" s="322"/>
      <c r="H1" s="322"/>
      <c r="I1" s="322"/>
      <c r="J1" s="322"/>
      <c r="K1" s="322"/>
      <c r="L1" s="322"/>
      <c r="M1" s="322"/>
      <c r="N1" s="322"/>
      <c r="O1" s="322"/>
      <c r="P1" s="322"/>
      <c r="Q1" s="322"/>
      <c r="R1" s="322"/>
      <c r="S1" s="322"/>
      <c r="T1" s="322"/>
      <c r="U1" s="322"/>
      <c r="V1" s="322"/>
      <c r="W1" s="323" t="s">
        <v>986</v>
      </c>
      <c r="X1" s="323"/>
      <c r="Y1" s="323"/>
      <c r="Z1" s="323"/>
      <c r="AA1" s="323"/>
      <c r="AB1" s="323"/>
      <c r="AC1" s="323"/>
      <c r="AD1" s="323"/>
      <c r="AE1" s="323"/>
      <c r="AF1" s="323"/>
      <c r="AG1" s="323"/>
      <c r="AH1" s="323"/>
      <c r="AI1" s="323"/>
      <c r="AJ1" s="323"/>
      <c r="BO1" s="324" t="s">
        <v>1345</v>
      </c>
      <c r="BP1" s="324"/>
      <c r="BQ1" s="316" t="s">
        <v>1343</v>
      </c>
      <c r="BR1" s="317"/>
      <c r="BS1" s="316" t="s">
        <v>1344</v>
      </c>
      <c r="BT1" s="317"/>
      <c r="BU1" s="39"/>
      <c r="BV1" s="316" t="s">
        <v>1346</v>
      </c>
      <c r="BW1" s="317"/>
      <c r="BX1" s="316" t="s">
        <v>103</v>
      </c>
      <c r="BY1" s="317"/>
      <c r="BZ1" s="316" t="s">
        <v>104</v>
      </c>
      <c r="CA1" s="317"/>
      <c r="CB1" s="316" t="s">
        <v>105</v>
      </c>
      <c r="CC1" s="317"/>
      <c r="CD1" s="316" t="s">
        <v>106</v>
      </c>
      <c r="CE1" s="317"/>
      <c r="CF1" s="38"/>
      <c r="CG1" s="311" t="s">
        <v>1347</v>
      </c>
      <c r="CH1" s="311"/>
      <c r="CI1" s="311"/>
      <c r="CJ1" s="311" t="s">
        <v>1308</v>
      </c>
      <c r="CK1" s="311"/>
      <c r="CL1" s="311"/>
      <c r="CM1" s="39"/>
      <c r="CN1" s="311" t="s">
        <v>1310</v>
      </c>
      <c r="CO1" s="311"/>
      <c r="CP1" s="311"/>
      <c r="CQ1" s="311" t="s">
        <v>1313</v>
      </c>
      <c r="CR1" s="311"/>
      <c r="CS1" s="311"/>
      <c r="CT1" s="311" t="s">
        <v>1314</v>
      </c>
      <c r="CU1" s="311"/>
      <c r="CV1" s="311"/>
      <c r="CW1" s="311" t="s">
        <v>1315</v>
      </c>
      <c r="CX1" s="311"/>
      <c r="CY1" s="311"/>
      <c r="CZ1" s="311" t="s">
        <v>1059</v>
      </c>
      <c r="DA1" s="311"/>
      <c r="DB1" s="311"/>
      <c r="DC1" s="312" t="s">
        <v>1060</v>
      </c>
      <c r="DD1" s="313"/>
      <c r="DE1" s="314"/>
      <c r="DF1" s="311" t="s">
        <v>1316</v>
      </c>
      <c r="DG1" s="311"/>
      <c r="DH1" s="311"/>
      <c r="DI1" s="311" t="s">
        <v>1739</v>
      </c>
      <c r="DJ1" s="311"/>
      <c r="DK1" s="311"/>
      <c r="DL1" s="311" t="s">
        <v>1317</v>
      </c>
      <c r="DM1" s="311"/>
      <c r="DN1" s="311"/>
      <c r="DO1" s="311" t="s">
        <v>1318</v>
      </c>
      <c r="DP1" s="311"/>
      <c r="DQ1" s="311"/>
      <c r="DR1" s="311" t="s">
        <v>1319</v>
      </c>
      <c r="DS1" s="311"/>
      <c r="DT1" s="311"/>
      <c r="DU1" s="311" t="s">
        <v>992</v>
      </c>
      <c r="DV1" s="311"/>
      <c r="DW1" s="311"/>
      <c r="DX1" s="312" t="s">
        <v>80</v>
      </c>
      <c r="DY1" s="313"/>
      <c r="DZ1" s="314"/>
      <c r="EA1" s="312" t="s">
        <v>81</v>
      </c>
      <c r="EB1" s="313"/>
      <c r="EC1" s="314"/>
      <c r="ED1" s="312" t="s">
        <v>82</v>
      </c>
      <c r="EE1" s="313"/>
      <c r="EF1" s="314"/>
      <c r="EG1" s="40"/>
      <c r="EH1" s="312" t="s">
        <v>347</v>
      </c>
      <c r="EI1" s="313"/>
      <c r="EJ1" s="314"/>
      <c r="EK1" s="312" t="s">
        <v>348</v>
      </c>
      <c r="EL1" s="313"/>
      <c r="EM1" s="314"/>
      <c r="EN1" s="312" t="s">
        <v>349</v>
      </c>
      <c r="EO1" s="313"/>
      <c r="EP1" s="314"/>
      <c r="EQ1" s="312" t="s">
        <v>350</v>
      </c>
      <c r="ER1" s="313"/>
      <c r="ES1" s="314"/>
      <c r="ET1" s="315" t="s">
        <v>1826</v>
      </c>
      <c r="EU1" s="315"/>
      <c r="EV1" s="315"/>
      <c r="EW1" s="315"/>
      <c r="EX1" s="315"/>
      <c r="EY1" s="315"/>
      <c r="EZ1" s="315"/>
      <c r="FA1" s="315"/>
      <c r="FB1" s="315" t="s">
        <v>1831</v>
      </c>
      <c r="FC1" s="315"/>
      <c r="FD1" s="315"/>
      <c r="FE1" s="315"/>
      <c r="FF1" s="315"/>
      <c r="FG1" s="315"/>
      <c r="FH1" s="315"/>
      <c r="FI1" s="315"/>
      <c r="FJ1" s="308" t="s">
        <v>1832</v>
      </c>
      <c r="FK1" s="309"/>
      <c r="FL1" s="309"/>
      <c r="FM1" s="309"/>
      <c r="FN1" s="309"/>
      <c r="FO1" s="309"/>
      <c r="FP1" s="309"/>
      <c r="FQ1" s="310"/>
      <c r="FR1" s="315" t="s">
        <v>1446</v>
      </c>
      <c r="FS1" s="315"/>
      <c r="FT1" s="315"/>
      <c r="FU1" s="315"/>
      <c r="FV1" s="315"/>
      <c r="FW1" s="315"/>
      <c r="FX1" s="315"/>
      <c r="FY1" s="319" t="s">
        <v>1447</v>
      </c>
      <c r="FZ1" s="320"/>
      <c r="GA1" s="320"/>
      <c r="GB1" s="320"/>
      <c r="GC1" s="320"/>
      <c r="GD1" s="320"/>
      <c r="GE1" s="320"/>
      <c r="GF1" s="320"/>
      <c r="GG1" s="321"/>
      <c r="GH1" s="319" t="s">
        <v>1448</v>
      </c>
      <c r="GI1" s="320"/>
      <c r="GJ1" s="320"/>
      <c r="GK1" s="320"/>
      <c r="GL1" s="320"/>
      <c r="GM1" s="320"/>
      <c r="GN1" s="320"/>
      <c r="GO1" s="320"/>
      <c r="GP1" s="321"/>
      <c r="GQ1" s="308" t="s">
        <v>1449</v>
      </c>
      <c r="GR1" s="309"/>
      <c r="GS1" s="309"/>
      <c r="GT1" s="309"/>
      <c r="GU1" s="309"/>
      <c r="GV1" s="309"/>
      <c r="GW1" s="309"/>
      <c r="GX1" s="309"/>
      <c r="GY1" s="310"/>
      <c r="GZ1" s="308" t="s">
        <v>1450</v>
      </c>
      <c r="HA1" s="309"/>
      <c r="HB1" s="309"/>
      <c r="HC1" s="309"/>
      <c r="HD1" s="309"/>
      <c r="HE1" s="309"/>
      <c r="HF1" s="309"/>
      <c r="HG1" s="309"/>
      <c r="HH1" s="310"/>
      <c r="HI1" s="41"/>
      <c r="HJ1" s="308" t="s">
        <v>1452</v>
      </c>
      <c r="HK1" s="309"/>
      <c r="HL1" s="309"/>
      <c r="HM1" s="309"/>
      <c r="HN1" s="309"/>
      <c r="HO1" s="309"/>
      <c r="HP1" s="309"/>
      <c r="HQ1" s="309"/>
      <c r="HR1" s="309"/>
      <c r="HS1" s="310"/>
      <c r="HY1" s="308" t="s">
        <v>389</v>
      </c>
      <c r="HZ1" s="309"/>
      <c r="IA1" s="309"/>
      <c r="IB1" s="309"/>
      <c r="IC1" s="309"/>
      <c r="ID1" s="309"/>
      <c r="IE1" s="309"/>
      <c r="IF1" s="310"/>
      <c r="IG1" s="311" t="s">
        <v>390</v>
      </c>
      <c r="IH1" s="311"/>
      <c r="II1" s="311"/>
      <c r="IJ1" s="311"/>
      <c r="IK1" s="311"/>
      <c r="IL1" s="311"/>
      <c r="IM1" s="311"/>
      <c r="IN1" s="311" t="s">
        <v>1017</v>
      </c>
      <c r="IO1" s="311"/>
      <c r="IP1" s="311"/>
      <c r="IQ1" s="311"/>
      <c r="IR1" s="311"/>
      <c r="IS1" s="311"/>
      <c r="IT1" s="311"/>
      <c r="IU1" s="42"/>
    </row>
    <row r="2" spans="1:256" s="37" customFormat="1" ht="57.75" customHeight="1">
      <c r="A2" s="232" t="s">
        <v>122</v>
      </c>
      <c r="B2" s="232" t="s">
        <v>1073</v>
      </c>
      <c r="C2" s="44" t="s">
        <v>1065</v>
      </c>
      <c r="D2" s="43" t="s">
        <v>1066</v>
      </c>
      <c r="E2" s="44" t="s">
        <v>1067</v>
      </c>
      <c r="F2" s="44" t="s">
        <v>1068</v>
      </c>
      <c r="G2" s="45" t="s">
        <v>942</v>
      </c>
      <c r="H2" s="44" t="s">
        <v>1069</v>
      </c>
      <c r="I2" s="44" t="s">
        <v>1070</v>
      </c>
      <c r="J2" s="45" t="s">
        <v>646</v>
      </c>
      <c r="K2" s="45" t="s">
        <v>1071</v>
      </c>
      <c r="L2" s="44" t="s">
        <v>1072</v>
      </c>
      <c r="M2" s="45" t="s">
        <v>1101</v>
      </c>
      <c r="N2" s="45" t="s">
        <v>1086</v>
      </c>
      <c r="O2" s="44" t="s">
        <v>1073</v>
      </c>
      <c r="P2" s="44" t="s">
        <v>1074</v>
      </c>
      <c r="Q2" s="44" t="s">
        <v>1075</v>
      </c>
      <c r="R2" s="44" t="s">
        <v>1076</v>
      </c>
      <c r="S2" s="44" t="s">
        <v>1077</v>
      </c>
      <c r="T2" s="44" t="s">
        <v>1078</v>
      </c>
      <c r="U2" s="44" t="s">
        <v>1079</v>
      </c>
      <c r="V2" s="45" t="s">
        <v>1080</v>
      </c>
      <c r="W2" s="44" t="s">
        <v>1066</v>
      </c>
      <c r="X2" s="44" t="s">
        <v>1067</v>
      </c>
      <c r="Y2" s="44" t="s">
        <v>1068</v>
      </c>
      <c r="Z2" s="45" t="s">
        <v>942</v>
      </c>
      <c r="AA2" s="44" t="s">
        <v>1069</v>
      </c>
      <c r="AB2" s="45" t="s">
        <v>1070</v>
      </c>
      <c r="AC2" s="45" t="s">
        <v>1081</v>
      </c>
      <c r="AD2" s="44" t="s">
        <v>1074</v>
      </c>
      <c r="AE2" s="44" t="s">
        <v>1075</v>
      </c>
      <c r="AF2" s="44" t="s">
        <v>1076</v>
      </c>
      <c r="AG2" s="44" t="s">
        <v>1077</v>
      </c>
      <c r="AH2" s="44" t="s">
        <v>1078</v>
      </c>
      <c r="AI2" s="44" t="s">
        <v>1079</v>
      </c>
      <c r="AJ2" s="45" t="s">
        <v>987</v>
      </c>
      <c r="AK2" s="45" t="s">
        <v>2052</v>
      </c>
      <c r="AL2" s="45" t="s">
        <v>1082</v>
      </c>
      <c r="AM2" s="45" t="s">
        <v>281</v>
      </c>
      <c r="AN2" s="45" t="s">
        <v>157</v>
      </c>
      <c r="AO2" s="45" t="s">
        <v>1083</v>
      </c>
      <c r="AP2" s="45" t="s">
        <v>1735</v>
      </c>
      <c r="AQ2" s="45" t="s">
        <v>1084</v>
      </c>
      <c r="AR2" s="45" t="s">
        <v>1740</v>
      </c>
      <c r="AS2" s="44" t="s">
        <v>1085</v>
      </c>
      <c r="AT2" s="44" t="s">
        <v>1072</v>
      </c>
      <c r="AU2" s="45" t="s">
        <v>1101</v>
      </c>
      <c r="AV2" s="44" t="s">
        <v>1073</v>
      </c>
      <c r="AW2" s="45" t="s">
        <v>1086</v>
      </c>
      <c r="AX2" s="44" t="s">
        <v>1074</v>
      </c>
      <c r="AY2" s="44" t="s">
        <v>1075</v>
      </c>
      <c r="AZ2" s="44" t="s">
        <v>1076</v>
      </c>
      <c r="BA2" s="44" t="s">
        <v>1077</v>
      </c>
      <c r="BB2" s="44" t="s">
        <v>1087</v>
      </c>
      <c r="BC2" s="44" t="s">
        <v>1088</v>
      </c>
      <c r="BD2" s="45" t="s">
        <v>990</v>
      </c>
      <c r="BE2" s="44" t="s">
        <v>1089</v>
      </c>
      <c r="BF2" s="45" t="s">
        <v>346</v>
      </c>
      <c r="BG2" s="45" t="s">
        <v>1359</v>
      </c>
      <c r="BH2" s="44" t="s">
        <v>1360</v>
      </c>
      <c r="BI2" s="44" t="s">
        <v>107</v>
      </c>
      <c r="BJ2" s="44" t="s">
        <v>108</v>
      </c>
      <c r="BK2" s="45" t="s">
        <v>1454</v>
      </c>
      <c r="BL2" s="44" t="s">
        <v>109</v>
      </c>
      <c r="BM2" s="45" t="s">
        <v>1737</v>
      </c>
      <c r="BN2" s="46" t="s">
        <v>109</v>
      </c>
      <c r="BO2" s="47" t="s">
        <v>1342</v>
      </c>
      <c r="BP2" s="47" t="s">
        <v>1738</v>
      </c>
      <c r="BQ2" s="47" t="s">
        <v>1342</v>
      </c>
      <c r="BR2" s="47" t="s">
        <v>1738</v>
      </c>
      <c r="BS2" s="47" t="s">
        <v>1342</v>
      </c>
      <c r="BT2" s="47" t="s">
        <v>1738</v>
      </c>
      <c r="BU2" s="45" t="s">
        <v>1542</v>
      </c>
      <c r="BV2" s="47" t="s">
        <v>1342</v>
      </c>
      <c r="BW2" s="47" t="s">
        <v>1738</v>
      </c>
      <c r="BX2" s="47" t="s">
        <v>1342</v>
      </c>
      <c r="BY2" s="47" t="s">
        <v>1738</v>
      </c>
      <c r="BZ2" s="47" t="s">
        <v>1342</v>
      </c>
      <c r="CA2" s="47" t="s">
        <v>1738</v>
      </c>
      <c r="CB2" s="47" t="s">
        <v>1342</v>
      </c>
      <c r="CC2" s="47" t="s">
        <v>1738</v>
      </c>
      <c r="CD2" s="47" t="s">
        <v>1342</v>
      </c>
      <c r="CE2" s="47" t="s">
        <v>1738</v>
      </c>
      <c r="CF2" s="45" t="s">
        <v>1740</v>
      </c>
      <c r="CG2" s="47" t="s">
        <v>1348</v>
      </c>
      <c r="CH2" s="47" t="s">
        <v>1349</v>
      </c>
      <c r="CI2" s="48" t="s">
        <v>1350</v>
      </c>
      <c r="CJ2" s="47" t="s">
        <v>1348</v>
      </c>
      <c r="CK2" s="47" t="s">
        <v>1349</v>
      </c>
      <c r="CL2" s="48" t="s">
        <v>1350</v>
      </c>
      <c r="CM2" s="45" t="s">
        <v>1543</v>
      </c>
      <c r="CN2" s="49" t="s">
        <v>1309</v>
      </c>
      <c r="CO2" s="49" t="s">
        <v>1312</v>
      </c>
      <c r="CP2" s="49" t="s">
        <v>1311</v>
      </c>
      <c r="CQ2" s="49" t="s">
        <v>1309</v>
      </c>
      <c r="CR2" s="49" t="s">
        <v>1312</v>
      </c>
      <c r="CS2" s="49" t="s">
        <v>1311</v>
      </c>
      <c r="CT2" s="49" t="s">
        <v>1309</v>
      </c>
      <c r="CU2" s="49" t="s">
        <v>1312</v>
      </c>
      <c r="CV2" s="49" t="s">
        <v>1311</v>
      </c>
      <c r="CW2" s="49" t="s">
        <v>1309</v>
      </c>
      <c r="CX2" s="49" t="s">
        <v>1312</v>
      </c>
      <c r="CY2" s="49" t="s">
        <v>1311</v>
      </c>
      <c r="CZ2" s="49" t="s">
        <v>1309</v>
      </c>
      <c r="DA2" s="49" t="s">
        <v>1312</v>
      </c>
      <c r="DB2" s="49" t="s">
        <v>1311</v>
      </c>
      <c r="DC2" s="49" t="s">
        <v>1309</v>
      </c>
      <c r="DD2" s="49" t="s">
        <v>1312</v>
      </c>
      <c r="DE2" s="49" t="s">
        <v>1311</v>
      </c>
      <c r="DF2" s="49" t="s">
        <v>1309</v>
      </c>
      <c r="DG2" s="49" t="s">
        <v>1312</v>
      </c>
      <c r="DH2" s="49" t="s">
        <v>1311</v>
      </c>
      <c r="DI2" s="49" t="s">
        <v>1309</v>
      </c>
      <c r="DJ2" s="49" t="s">
        <v>1312</v>
      </c>
      <c r="DK2" s="49" t="s">
        <v>1311</v>
      </c>
      <c r="DL2" s="49" t="s">
        <v>1309</v>
      </c>
      <c r="DM2" s="49" t="s">
        <v>1312</v>
      </c>
      <c r="DN2" s="49" t="s">
        <v>1311</v>
      </c>
      <c r="DO2" s="49" t="s">
        <v>1309</v>
      </c>
      <c r="DP2" s="49" t="s">
        <v>1312</v>
      </c>
      <c r="DQ2" s="49" t="s">
        <v>1311</v>
      </c>
      <c r="DR2" s="49" t="s">
        <v>1309</v>
      </c>
      <c r="DS2" s="49" t="s">
        <v>1312</v>
      </c>
      <c r="DT2" s="49" t="s">
        <v>1311</v>
      </c>
      <c r="DU2" s="49" t="s">
        <v>1309</v>
      </c>
      <c r="DV2" s="49" t="s">
        <v>1312</v>
      </c>
      <c r="DW2" s="49" t="s">
        <v>1311</v>
      </c>
      <c r="DX2" s="49" t="s">
        <v>1309</v>
      </c>
      <c r="DY2" s="49" t="s">
        <v>1312</v>
      </c>
      <c r="DZ2" s="49" t="s">
        <v>1311</v>
      </c>
      <c r="EA2" s="49" t="s">
        <v>1309</v>
      </c>
      <c r="EB2" s="49" t="s">
        <v>1312</v>
      </c>
      <c r="EC2" s="49" t="s">
        <v>1311</v>
      </c>
      <c r="ED2" s="49" t="s">
        <v>1309</v>
      </c>
      <c r="EE2" s="49" t="s">
        <v>1312</v>
      </c>
      <c r="EF2" s="49" t="s">
        <v>1311</v>
      </c>
      <c r="EG2" s="44" t="s">
        <v>1740</v>
      </c>
      <c r="EH2" s="44" t="s">
        <v>1309</v>
      </c>
      <c r="EI2" s="44" t="s">
        <v>1312</v>
      </c>
      <c r="EJ2" s="44" t="s">
        <v>1311</v>
      </c>
      <c r="EK2" s="44" t="s">
        <v>1309</v>
      </c>
      <c r="EL2" s="44" t="s">
        <v>1312</v>
      </c>
      <c r="EM2" s="44" t="s">
        <v>1311</v>
      </c>
      <c r="EN2" s="44" t="s">
        <v>1309</v>
      </c>
      <c r="EO2" s="44" t="s">
        <v>1312</v>
      </c>
      <c r="EP2" s="44" t="s">
        <v>1311</v>
      </c>
      <c r="EQ2" s="44" t="s">
        <v>1309</v>
      </c>
      <c r="ER2" s="44" t="s">
        <v>1312</v>
      </c>
      <c r="ES2" s="44" t="s">
        <v>1311</v>
      </c>
      <c r="ET2" s="49">
        <v>2002</v>
      </c>
      <c r="EU2" s="49">
        <v>2003</v>
      </c>
      <c r="EV2" s="49">
        <v>2004</v>
      </c>
      <c r="EW2" s="49">
        <v>2005</v>
      </c>
      <c r="EX2" s="49" t="s">
        <v>1827</v>
      </c>
      <c r="EY2" s="47" t="s">
        <v>1828</v>
      </c>
      <c r="EZ2" s="47" t="s">
        <v>1829</v>
      </c>
      <c r="FA2" s="47" t="s">
        <v>1830</v>
      </c>
      <c r="FB2" s="49">
        <v>2002</v>
      </c>
      <c r="FC2" s="49">
        <v>2003</v>
      </c>
      <c r="FD2" s="49">
        <v>2004</v>
      </c>
      <c r="FE2" s="49">
        <v>2005</v>
      </c>
      <c r="FF2" s="49" t="s">
        <v>1827</v>
      </c>
      <c r="FG2" s="47" t="s">
        <v>1828</v>
      </c>
      <c r="FH2" s="47" t="s">
        <v>1829</v>
      </c>
      <c r="FI2" s="47" t="s">
        <v>1830</v>
      </c>
      <c r="FJ2" s="45" t="s">
        <v>1061</v>
      </c>
      <c r="FK2" s="49">
        <v>2002</v>
      </c>
      <c r="FL2" s="49">
        <v>2003</v>
      </c>
      <c r="FM2" s="49">
        <v>2005</v>
      </c>
      <c r="FN2" s="49" t="s">
        <v>1827</v>
      </c>
      <c r="FO2" s="47" t="s">
        <v>1828</v>
      </c>
      <c r="FP2" s="47" t="s">
        <v>1829</v>
      </c>
      <c r="FQ2" s="47" t="s">
        <v>1830</v>
      </c>
      <c r="FR2" s="49">
        <v>2002</v>
      </c>
      <c r="FS2" s="49">
        <v>2003</v>
      </c>
      <c r="FT2" s="49">
        <v>2005</v>
      </c>
      <c r="FU2" s="49" t="s">
        <v>1827</v>
      </c>
      <c r="FV2" s="47" t="s">
        <v>1828</v>
      </c>
      <c r="FW2" s="47" t="s">
        <v>1829</v>
      </c>
      <c r="FX2" s="47" t="s">
        <v>1830</v>
      </c>
      <c r="FY2" s="49">
        <v>2002</v>
      </c>
      <c r="FZ2" s="49">
        <v>2003</v>
      </c>
      <c r="GA2" s="49">
        <v>2004</v>
      </c>
      <c r="GB2" s="49">
        <v>2005</v>
      </c>
      <c r="GC2" s="49" t="s">
        <v>1827</v>
      </c>
      <c r="GD2" s="47" t="s">
        <v>1828</v>
      </c>
      <c r="GE2" s="47" t="s">
        <v>1829</v>
      </c>
      <c r="GF2" s="47" t="s">
        <v>1830</v>
      </c>
      <c r="GG2" s="45" t="s">
        <v>1743</v>
      </c>
      <c r="GH2" s="49">
        <v>2002</v>
      </c>
      <c r="GI2" s="49">
        <v>2003</v>
      </c>
      <c r="GJ2" s="49">
        <v>2004</v>
      </c>
      <c r="GK2" s="49">
        <v>2005</v>
      </c>
      <c r="GL2" s="49" t="s">
        <v>1827</v>
      </c>
      <c r="GM2" s="47" t="s">
        <v>1828</v>
      </c>
      <c r="GN2" s="47" t="s">
        <v>1829</v>
      </c>
      <c r="GO2" s="47" t="s">
        <v>1830</v>
      </c>
      <c r="GP2" s="45" t="s">
        <v>1740</v>
      </c>
      <c r="GQ2" s="49">
        <v>2002</v>
      </c>
      <c r="GR2" s="49">
        <v>2003</v>
      </c>
      <c r="GS2" s="49">
        <v>2004</v>
      </c>
      <c r="GT2" s="49">
        <v>2005</v>
      </c>
      <c r="GU2" s="49" t="s">
        <v>1827</v>
      </c>
      <c r="GV2" s="47" t="s">
        <v>1828</v>
      </c>
      <c r="GW2" s="47" t="s">
        <v>1829</v>
      </c>
      <c r="GX2" s="47" t="s">
        <v>1830</v>
      </c>
      <c r="GY2" s="45" t="s">
        <v>1740</v>
      </c>
      <c r="GZ2" s="45" t="s">
        <v>1202</v>
      </c>
      <c r="HA2" s="49">
        <v>2002</v>
      </c>
      <c r="HB2" s="49">
        <v>2003</v>
      </c>
      <c r="HC2" s="49">
        <v>2004</v>
      </c>
      <c r="HD2" s="49">
        <v>2005</v>
      </c>
      <c r="HE2" s="49" t="s">
        <v>1827</v>
      </c>
      <c r="HF2" s="47" t="s">
        <v>1828</v>
      </c>
      <c r="HG2" s="47" t="s">
        <v>1829</v>
      </c>
      <c r="HH2" s="47" t="s">
        <v>1830</v>
      </c>
      <c r="HI2" s="45" t="s">
        <v>1744</v>
      </c>
      <c r="HJ2" s="44" t="s">
        <v>1451</v>
      </c>
      <c r="HK2" s="49">
        <v>2002</v>
      </c>
      <c r="HL2" s="49">
        <v>2003</v>
      </c>
      <c r="HM2" s="49">
        <v>2004</v>
      </c>
      <c r="HN2" s="49">
        <v>2005</v>
      </c>
      <c r="HO2" s="49" t="s">
        <v>1827</v>
      </c>
      <c r="HP2" s="47" t="s">
        <v>1828</v>
      </c>
      <c r="HQ2" s="47" t="s">
        <v>1829</v>
      </c>
      <c r="HR2" s="47" t="s">
        <v>1830</v>
      </c>
      <c r="HS2" s="45" t="s">
        <v>1740</v>
      </c>
      <c r="HT2" s="50" t="s">
        <v>1547</v>
      </c>
      <c r="HU2" s="45" t="s">
        <v>1548</v>
      </c>
      <c r="HV2" s="45" t="s">
        <v>1549</v>
      </c>
      <c r="HW2" s="45" t="s">
        <v>1204</v>
      </c>
      <c r="HX2" s="45" t="s">
        <v>1546</v>
      </c>
      <c r="HY2" s="49">
        <v>2002</v>
      </c>
      <c r="HZ2" s="49">
        <v>2003</v>
      </c>
      <c r="IA2" s="49">
        <v>2004</v>
      </c>
      <c r="IB2" s="49">
        <v>2005</v>
      </c>
      <c r="IC2" s="47" t="s">
        <v>1828</v>
      </c>
      <c r="ID2" s="47" t="s">
        <v>1829</v>
      </c>
      <c r="IE2" s="47" t="s">
        <v>1830</v>
      </c>
      <c r="IF2" s="45" t="s">
        <v>1740</v>
      </c>
      <c r="IG2" s="49">
        <v>2002</v>
      </c>
      <c r="IH2" s="49">
        <v>2003</v>
      </c>
      <c r="II2" s="49">
        <v>2004</v>
      </c>
      <c r="IJ2" s="49">
        <v>2005</v>
      </c>
      <c r="IK2" s="47" t="s">
        <v>1828</v>
      </c>
      <c r="IL2" s="47" t="s">
        <v>1829</v>
      </c>
      <c r="IM2" s="47" t="s">
        <v>1830</v>
      </c>
      <c r="IN2" s="49">
        <v>2002</v>
      </c>
      <c r="IO2" s="49">
        <v>2003</v>
      </c>
      <c r="IP2" s="49">
        <v>2004</v>
      </c>
      <c r="IQ2" s="49">
        <v>2005</v>
      </c>
      <c r="IR2" s="47" t="s">
        <v>1828</v>
      </c>
      <c r="IS2" s="47" t="s">
        <v>1829</v>
      </c>
      <c r="IT2" s="47" t="s">
        <v>1830</v>
      </c>
      <c r="IU2" s="45" t="s">
        <v>1740</v>
      </c>
      <c r="IV2" s="50" t="s">
        <v>1203</v>
      </c>
    </row>
    <row r="3" spans="1:256" ht="38.25">
      <c r="A3" s="36">
        <v>1</v>
      </c>
      <c r="B3" s="51" t="s">
        <v>543</v>
      </c>
      <c r="C3" s="51" t="s">
        <v>2055</v>
      </c>
      <c r="D3" s="51" t="s">
        <v>1527</v>
      </c>
      <c r="E3" s="51" t="s">
        <v>667</v>
      </c>
      <c r="F3" s="51" t="s">
        <v>538</v>
      </c>
      <c r="G3" s="51"/>
      <c r="H3" s="51" t="s">
        <v>539</v>
      </c>
      <c r="I3" s="51" t="s">
        <v>540</v>
      </c>
      <c r="J3" s="51"/>
      <c r="K3" s="51" t="s">
        <v>1977</v>
      </c>
      <c r="L3" s="51" t="s">
        <v>1976</v>
      </c>
      <c r="M3" s="51"/>
      <c r="N3" s="52" t="s">
        <v>542</v>
      </c>
      <c r="O3" s="51" t="s">
        <v>543</v>
      </c>
      <c r="P3" s="53" t="s">
        <v>544</v>
      </c>
      <c r="Q3" s="53"/>
      <c r="R3" s="53" t="s">
        <v>545</v>
      </c>
      <c r="S3" s="51"/>
      <c r="T3" s="54" t="s">
        <v>546</v>
      </c>
      <c r="U3" s="51"/>
      <c r="V3" s="51"/>
      <c r="W3" s="51" t="s">
        <v>547</v>
      </c>
      <c r="X3" s="51" t="s">
        <v>548</v>
      </c>
      <c r="Y3" s="51" t="s">
        <v>549</v>
      </c>
      <c r="Z3" s="51"/>
      <c r="AA3" s="51" t="s">
        <v>550</v>
      </c>
      <c r="AB3" s="51" t="s">
        <v>551</v>
      </c>
      <c r="AC3" s="51" t="s">
        <v>1199</v>
      </c>
      <c r="AD3" s="53" t="s">
        <v>552</v>
      </c>
      <c r="AE3" s="53"/>
      <c r="AF3" s="53" t="s">
        <v>545</v>
      </c>
      <c r="AG3" s="53"/>
      <c r="AH3" s="54" t="s">
        <v>553</v>
      </c>
      <c r="AI3" s="51"/>
      <c r="AJ3" s="51"/>
      <c r="AK3" s="51" t="s">
        <v>554</v>
      </c>
      <c r="AL3" s="51">
        <v>1989</v>
      </c>
      <c r="AM3" s="51">
        <f>2007-AL3</f>
        <v>18</v>
      </c>
      <c r="AN3" s="51" t="s">
        <v>555</v>
      </c>
      <c r="AO3" s="51"/>
      <c r="AP3" s="51" t="s">
        <v>1736</v>
      </c>
      <c r="AQ3" s="51" t="s">
        <v>556</v>
      </c>
      <c r="AR3" s="51"/>
      <c r="AS3" s="51" t="s">
        <v>1206</v>
      </c>
      <c r="AT3" s="51" t="s">
        <v>541</v>
      </c>
      <c r="AU3" s="51"/>
      <c r="AV3" s="51" t="s">
        <v>557</v>
      </c>
      <c r="AW3" s="51"/>
      <c r="AX3" s="53" t="s">
        <v>544</v>
      </c>
      <c r="AY3" s="53"/>
      <c r="AZ3" s="53" t="s">
        <v>545</v>
      </c>
      <c r="BA3" s="51"/>
      <c r="BB3" s="54" t="s">
        <v>546</v>
      </c>
      <c r="BD3" s="51"/>
      <c r="BE3" s="51"/>
      <c r="BF3" s="51" t="s">
        <v>1736</v>
      </c>
      <c r="BG3" s="55" t="s">
        <v>718</v>
      </c>
      <c r="BH3" s="53" t="s">
        <v>544</v>
      </c>
      <c r="BI3" s="53" t="s">
        <v>545</v>
      </c>
      <c r="BJ3" s="54" t="s">
        <v>546</v>
      </c>
      <c r="BK3" s="51"/>
      <c r="BL3" s="51"/>
      <c r="BM3" s="51" t="s">
        <v>1736</v>
      </c>
      <c r="BN3" s="51" t="s">
        <v>558</v>
      </c>
      <c r="BO3" s="56">
        <v>20</v>
      </c>
      <c r="BP3" s="57"/>
      <c r="BQ3" s="56"/>
      <c r="BR3" s="57"/>
      <c r="BS3" s="56">
        <v>96</v>
      </c>
      <c r="BT3" s="57"/>
      <c r="BU3" s="58"/>
      <c r="BV3" s="59">
        <v>1</v>
      </c>
      <c r="BW3" s="60"/>
      <c r="BX3" s="59">
        <v>0</v>
      </c>
      <c r="BY3" s="60"/>
      <c r="BZ3" s="59">
        <v>0</v>
      </c>
      <c r="CA3" s="60"/>
      <c r="CB3" s="59">
        <v>0</v>
      </c>
      <c r="CC3" s="60"/>
      <c r="CD3" s="59">
        <v>0</v>
      </c>
      <c r="CE3" s="61"/>
      <c r="CF3" s="62"/>
      <c r="CG3" s="63">
        <v>6</v>
      </c>
      <c r="CH3" s="64">
        <v>0</v>
      </c>
      <c r="CI3" s="65">
        <v>0</v>
      </c>
      <c r="CJ3" s="66">
        <v>42</v>
      </c>
      <c r="CK3" s="67"/>
      <c r="CL3" s="68"/>
      <c r="CM3" s="69"/>
      <c r="CN3" s="63">
        <v>15</v>
      </c>
      <c r="CO3" s="64">
        <v>17</v>
      </c>
      <c r="CP3" s="65">
        <f>+CN3+CO3</f>
        <v>32</v>
      </c>
      <c r="CQ3" s="63"/>
      <c r="CR3" s="64"/>
      <c r="CS3" s="65"/>
      <c r="CT3" s="63">
        <v>20</v>
      </c>
      <c r="CU3" s="64">
        <v>3</v>
      </c>
      <c r="CV3" s="65">
        <v>23</v>
      </c>
      <c r="CW3" s="63"/>
      <c r="CX3" s="64"/>
      <c r="CY3" s="65"/>
      <c r="CZ3" s="63"/>
      <c r="DA3" s="64"/>
      <c r="DB3" s="65"/>
      <c r="DC3" s="63"/>
      <c r="DD3" s="64"/>
      <c r="DE3" s="65"/>
      <c r="DF3" s="63"/>
      <c r="DG3" s="64"/>
      <c r="DH3" s="65"/>
      <c r="DI3" s="63">
        <v>37</v>
      </c>
      <c r="DJ3" s="64">
        <v>0</v>
      </c>
      <c r="DK3" s="65">
        <v>37</v>
      </c>
      <c r="DL3" s="63">
        <v>5</v>
      </c>
      <c r="DM3" s="64">
        <v>0</v>
      </c>
      <c r="DN3" s="65">
        <v>5</v>
      </c>
      <c r="DO3" s="63">
        <v>42</v>
      </c>
      <c r="DP3" s="64">
        <v>0</v>
      </c>
      <c r="DQ3" s="65">
        <v>42</v>
      </c>
      <c r="DR3" s="63"/>
      <c r="DS3" s="64"/>
      <c r="DT3" s="65"/>
      <c r="DU3" s="63"/>
      <c r="DV3" s="64"/>
      <c r="DW3" s="65"/>
      <c r="DX3" s="63">
        <v>31</v>
      </c>
      <c r="DY3" s="64">
        <v>0</v>
      </c>
      <c r="DZ3" s="65">
        <v>31</v>
      </c>
      <c r="EA3" s="63">
        <v>11</v>
      </c>
      <c r="EB3" s="64">
        <v>0</v>
      </c>
      <c r="EC3" s="65">
        <v>11</v>
      </c>
      <c r="ED3" s="63">
        <v>3</v>
      </c>
      <c r="EE3" s="64">
        <v>0</v>
      </c>
      <c r="EF3" s="65">
        <v>3</v>
      </c>
      <c r="EG3" s="62"/>
      <c r="EH3" s="63"/>
      <c r="EI3" s="64"/>
      <c r="EJ3" s="65"/>
      <c r="EK3" s="63"/>
      <c r="EL3" s="64"/>
      <c r="EM3" s="65"/>
      <c r="EN3" s="63"/>
      <c r="EO3" s="64"/>
      <c r="EP3" s="65"/>
      <c r="EQ3" s="63"/>
      <c r="ER3" s="64"/>
      <c r="ES3" s="65"/>
      <c r="ET3" s="56">
        <v>0</v>
      </c>
      <c r="EU3" s="70">
        <v>0</v>
      </c>
      <c r="EV3" s="70"/>
      <c r="EW3" s="70">
        <v>0</v>
      </c>
      <c r="EX3" s="71" t="s">
        <v>1741</v>
      </c>
      <c r="EY3" s="70" t="s">
        <v>1741</v>
      </c>
      <c r="EZ3" s="71" t="s">
        <v>1741</v>
      </c>
      <c r="FA3" s="60" t="s">
        <v>1741</v>
      </c>
      <c r="FB3" s="56">
        <v>0</v>
      </c>
      <c r="FC3" s="70">
        <v>0</v>
      </c>
      <c r="FD3" s="70"/>
      <c r="FE3" s="70">
        <v>0</v>
      </c>
      <c r="FF3" s="70"/>
      <c r="FG3" s="70"/>
      <c r="FH3" s="71"/>
      <c r="FI3" s="60"/>
      <c r="FJ3" s="63"/>
      <c r="FK3" s="70">
        <v>0</v>
      </c>
      <c r="FL3" s="70">
        <v>0</v>
      </c>
      <c r="FM3" s="70">
        <v>0</v>
      </c>
      <c r="FN3" s="71"/>
      <c r="FO3" s="72"/>
      <c r="FP3" s="71"/>
      <c r="FQ3" s="60"/>
      <c r="FR3" s="73">
        <v>0</v>
      </c>
      <c r="FS3" s="74">
        <v>0</v>
      </c>
      <c r="FT3" s="74">
        <v>0</v>
      </c>
      <c r="FU3" s="75"/>
      <c r="FV3" s="74"/>
      <c r="FW3" s="76"/>
      <c r="FX3" s="77"/>
      <c r="FY3" s="56">
        <v>0</v>
      </c>
      <c r="FZ3" s="70">
        <v>0</v>
      </c>
      <c r="GA3" s="70"/>
      <c r="GB3" s="70">
        <v>0</v>
      </c>
      <c r="GC3" s="71"/>
      <c r="GD3" s="70"/>
      <c r="GE3" s="71"/>
      <c r="GF3" s="71"/>
      <c r="GG3" s="57"/>
      <c r="GH3" s="56">
        <v>0</v>
      </c>
      <c r="GI3" s="70">
        <v>0</v>
      </c>
      <c r="GJ3" s="70"/>
      <c r="GK3" s="70">
        <v>0</v>
      </c>
      <c r="GL3" s="71"/>
      <c r="GM3" s="70"/>
      <c r="GN3" s="71"/>
      <c r="GO3" s="71"/>
      <c r="GP3" s="57"/>
      <c r="GQ3" s="56">
        <v>96</v>
      </c>
      <c r="GR3" s="70"/>
      <c r="GS3" s="70"/>
      <c r="GT3" s="70"/>
      <c r="GU3" s="71"/>
      <c r="GV3" s="70"/>
      <c r="GW3" s="71"/>
      <c r="GX3" s="71"/>
      <c r="GY3" s="57" t="s">
        <v>559</v>
      </c>
      <c r="GZ3" s="63" t="s">
        <v>1741</v>
      </c>
      <c r="HA3" s="70">
        <v>0</v>
      </c>
      <c r="HB3" s="70">
        <v>0</v>
      </c>
      <c r="HC3" s="70"/>
      <c r="HD3" s="70">
        <v>0</v>
      </c>
      <c r="HE3" s="71"/>
      <c r="HF3" s="70"/>
      <c r="HG3" s="71"/>
      <c r="HH3" s="71"/>
      <c r="HI3" s="57"/>
      <c r="HJ3" s="63" t="s">
        <v>345</v>
      </c>
      <c r="HK3" s="70">
        <v>30</v>
      </c>
      <c r="HL3" s="70"/>
      <c r="HM3" s="70"/>
      <c r="HN3" s="70"/>
      <c r="HO3" s="71"/>
      <c r="HP3" s="70"/>
      <c r="HQ3" s="71"/>
      <c r="HR3" s="71"/>
      <c r="HS3" s="65"/>
      <c r="HT3" s="78">
        <v>90</v>
      </c>
      <c r="HU3" s="78">
        <v>10</v>
      </c>
      <c r="HV3" s="78">
        <v>10</v>
      </c>
      <c r="HW3" s="51" t="s">
        <v>975</v>
      </c>
      <c r="HX3" s="79"/>
      <c r="HY3" s="70"/>
      <c r="HZ3" s="70">
        <v>400</v>
      </c>
      <c r="IA3" s="70"/>
      <c r="IB3" s="70"/>
      <c r="IC3" s="70"/>
      <c r="ID3" s="71"/>
      <c r="IE3" s="71"/>
      <c r="IF3" s="80"/>
      <c r="IG3" s="56"/>
      <c r="IH3" s="70">
        <v>230</v>
      </c>
      <c r="II3" s="70"/>
      <c r="IJ3" s="70"/>
      <c r="IK3" s="70"/>
      <c r="IL3" s="71"/>
      <c r="IM3" s="60"/>
      <c r="IN3" s="56">
        <v>0</v>
      </c>
      <c r="IO3" s="70">
        <v>0</v>
      </c>
      <c r="IP3" s="70"/>
      <c r="IQ3" s="70">
        <v>0</v>
      </c>
      <c r="IR3" s="70"/>
      <c r="IS3" s="81"/>
      <c r="IT3" s="81"/>
      <c r="IU3" s="80"/>
      <c r="IV3" s="51"/>
    </row>
    <row r="4" spans="1:256" ht="38.25">
      <c r="A4" s="36">
        <v>2</v>
      </c>
      <c r="B4" s="51" t="s">
        <v>543</v>
      </c>
      <c r="C4" s="51" t="s">
        <v>1352</v>
      </c>
      <c r="D4" s="51"/>
      <c r="E4" s="51"/>
      <c r="F4" s="51"/>
      <c r="G4" s="51"/>
      <c r="H4" s="51"/>
      <c r="I4" s="51"/>
      <c r="J4" s="51"/>
      <c r="K4" s="51"/>
      <c r="L4" s="51"/>
      <c r="M4" s="51"/>
      <c r="N4" s="52"/>
      <c r="O4" s="51" t="s">
        <v>543</v>
      </c>
      <c r="P4" s="53" t="s">
        <v>1355</v>
      </c>
      <c r="Q4" s="53" t="s">
        <v>1356</v>
      </c>
      <c r="R4" s="53"/>
      <c r="S4" s="51"/>
      <c r="T4" s="54" t="s">
        <v>1357</v>
      </c>
      <c r="U4" s="51"/>
      <c r="V4" s="51"/>
      <c r="W4" s="51"/>
      <c r="X4" s="51"/>
      <c r="Y4" s="51"/>
      <c r="Z4" s="51"/>
      <c r="AA4" s="51"/>
      <c r="AB4" s="51"/>
      <c r="AC4" s="51"/>
      <c r="AD4" s="53"/>
      <c r="AE4" s="53"/>
      <c r="AF4" s="53"/>
      <c r="AG4" s="53"/>
      <c r="AH4" s="54"/>
      <c r="AI4" s="51"/>
      <c r="AJ4" s="51"/>
      <c r="AK4" s="51"/>
      <c r="AL4" s="51"/>
      <c r="AM4" s="51"/>
      <c r="AN4" s="51"/>
      <c r="AO4" s="51"/>
      <c r="AP4" s="51"/>
      <c r="AQ4" s="51"/>
      <c r="AR4" s="51"/>
      <c r="AS4" s="51"/>
      <c r="AT4" s="51"/>
      <c r="AU4" s="51"/>
      <c r="AV4" s="51"/>
      <c r="AW4" s="51"/>
      <c r="AX4" s="53"/>
      <c r="AY4" s="53"/>
      <c r="AZ4" s="53"/>
      <c r="BA4" s="51"/>
      <c r="BB4" s="54"/>
      <c r="BD4" s="51"/>
      <c r="BE4" s="51"/>
      <c r="BF4" s="51"/>
      <c r="BG4" s="55"/>
      <c r="BH4" s="53"/>
      <c r="BI4" s="53"/>
      <c r="BJ4" s="54"/>
      <c r="BK4" s="51"/>
      <c r="BL4" s="51"/>
      <c r="BM4" s="51"/>
      <c r="BN4" s="51"/>
      <c r="BO4" s="56"/>
      <c r="BP4" s="57"/>
      <c r="BQ4" s="56"/>
      <c r="BR4" s="57"/>
      <c r="BS4" s="56"/>
      <c r="BT4" s="57"/>
      <c r="BU4" s="58"/>
      <c r="BV4" s="59"/>
      <c r="BW4" s="60"/>
      <c r="BX4" s="59"/>
      <c r="BY4" s="60"/>
      <c r="BZ4" s="59"/>
      <c r="CA4" s="60"/>
      <c r="CB4" s="59"/>
      <c r="CC4" s="60"/>
      <c r="CD4" s="59"/>
      <c r="CE4" s="61"/>
      <c r="CF4" s="62"/>
      <c r="CG4" s="63"/>
      <c r="CH4" s="64"/>
      <c r="CI4" s="65"/>
      <c r="CJ4" s="83"/>
      <c r="CK4" s="84"/>
      <c r="CL4" s="85"/>
      <c r="CM4" s="69"/>
      <c r="CN4" s="63"/>
      <c r="CO4" s="64"/>
      <c r="CP4" s="65"/>
      <c r="CQ4" s="63"/>
      <c r="CR4" s="64"/>
      <c r="CS4" s="65"/>
      <c r="CT4" s="63"/>
      <c r="CU4" s="64"/>
      <c r="CV4" s="65"/>
      <c r="CW4" s="63"/>
      <c r="CX4" s="64"/>
      <c r="CY4" s="65"/>
      <c r="CZ4" s="63"/>
      <c r="DA4" s="64"/>
      <c r="DB4" s="65"/>
      <c r="DC4" s="63"/>
      <c r="DD4" s="64"/>
      <c r="DE4" s="65"/>
      <c r="DF4" s="63"/>
      <c r="DG4" s="64"/>
      <c r="DH4" s="65"/>
      <c r="DI4" s="63"/>
      <c r="DJ4" s="64"/>
      <c r="DK4" s="65"/>
      <c r="DL4" s="63"/>
      <c r="DM4" s="64"/>
      <c r="DN4" s="65"/>
      <c r="DO4" s="63"/>
      <c r="DP4" s="64"/>
      <c r="DQ4" s="65"/>
      <c r="DR4" s="63"/>
      <c r="DS4" s="64"/>
      <c r="DT4" s="65"/>
      <c r="DU4" s="63"/>
      <c r="DV4" s="64"/>
      <c r="DW4" s="65"/>
      <c r="DX4" s="63"/>
      <c r="DY4" s="64"/>
      <c r="DZ4" s="65"/>
      <c r="EA4" s="63"/>
      <c r="EB4" s="64"/>
      <c r="EC4" s="65"/>
      <c r="ED4" s="63"/>
      <c r="EE4" s="64"/>
      <c r="EF4" s="65"/>
      <c r="EG4" s="62"/>
      <c r="EH4" s="63"/>
      <c r="EI4" s="64"/>
      <c r="EJ4" s="65"/>
      <c r="EK4" s="63"/>
      <c r="EL4" s="64"/>
      <c r="EM4" s="65"/>
      <c r="EN4" s="63"/>
      <c r="EO4" s="64"/>
      <c r="EP4" s="65"/>
      <c r="EQ4" s="63"/>
      <c r="ER4" s="64"/>
      <c r="ES4" s="65"/>
      <c r="ET4" s="56"/>
      <c r="EU4" s="70"/>
      <c r="EV4" s="70"/>
      <c r="EW4" s="70"/>
      <c r="EX4" s="71"/>
      <c r="EY4" s="70"/>
      <c r="EZ4" s="71"/>
      <c r="FA4" s="60"/>
      <c r="FB4" s="56"/>
      <c r="FC4" s="70"/>
      <c r="FD4" s="70"/>
      <c r="FE4" s="70"/>
      <c r="FF4" s="70"/>
      <c r="FG4" s="70"/>
      <c r="FH4" s="71"/>
      <c r="FI4" s="60"/>
      <c r="FJ4" s="63"/>
      <c r="FK4" s="70"/>
      <c r="FL4" s="70"/>
      <c r="FM4" s="70"/>
      <c r="FN4" s="71"/>
      <c r="FO4" s="72"/>
      <c r="FP4" s="71"/>
      <c r="FQ4" s="60"/>
      <c r="FR4" s="73"/>
      <c r="FS4" s="74"/>
      <c r="FT4" s="74"/>
      <c r="FU4" s="75"/>
      <c r="FV4" s="74"/>
      <c r="FW4" s="76"/>
      <c r="FX4" s="77"/>
      <c r="FY4" s="56"/>
      <c r="FZ4" s="70"/>
      <c r="GA4" s="70"/>
      <c r="GB4" s="70"/>
      <c r="GC4" s="71"/>
      <c r="GD4" s="70"/>
      <c r="GE4" s="71"/>
      <c r="GF4" s="71"/>
      <c r="GG4" s="57"/>
      <c r="GH4" s="56"/>
      <c r="GI4" s="70"/>
      <c r="GJ4" s="70"/>
      <c r="GK4" s="70"/>
      <c r="GL4" s="71"/>
      <c r="GM4" s="70"/>
      <c r="GN4" s="71"/>
      <c r="GO4" s="71"/>
      <c r="GP4" s="57"/>
      <c r="GQ4" s="56"/>
      <c r="GR4" s="70"/>
      <c r="GS4" s="70"/>
      <c r="GT4" s="70"/>
      <c r="GU4" s="71"/>
      <c r="GV4" s="70"/>
      <c r="GW4" s="71"/>
      <c r="GX4" s="71"/>
      <c r="GY4" s="57"/>
      <c r="GZ4" s="63"/>
      <c r="HA4" s="70"/>
      <c r="HB4" s="70"/>
      <c r="HC4" s="70"/>
      <c r="HD4" s="70"/>
      <c r="HE4" s="71"/>
      <c r="HF4" s="70"/>
      <c r="HG4" s="71"/>
      <c r="HH4" s="71"/>
      <c r="HI4" s="57"/>
      <c r="HJ4" s="63"/>
      <c r="HK4" s="70"/>
      <c r="HL4" s="70"/>
      <c r="HM4" s="70"/>
      <c r="HN4" s="70"/>
      <c r="HO4" s="71"/>
      <c r="HP4" s="70"/>
      <c r="HQ4" s="71"/>
      <c r="HR4" s="71"/>
      <c r="HS4" s="65"/>
      <c r="HT4" s="78"/>
      <c r="HU4" s="78"/>
      <c r="HV4" s="78"/>
      <c r="HW4" s="51"/>
      <c r="HX4" s="79"/>
      <c r="HY4" s="70"/>
      <c r="HZ4" s="70"/>
      <c r="IA4" s="70"/>
      <c r="IB4" s="70"/>
      <c r="IC4" s="70"/>
      <c r="ID4" s="71"/>
      <c r="IE4" s="71"/>
      <c r="IF4" s="80"/>
      <c r="IG4" s="56"/>
      <c r="IH4" s="70"/>
      <c r="II4" s="70"/>
      <c r="IJ4" s="70"/>
      <c r="IK4" s="70"/>
      <c r="IL4" s="71"/>
      <c r="IM4" s="60"/>
      <c r="IN4" s="56"/>
      <c r="IO4" s="70"/>
      <c r="IP4" s="70"/>
      <c r="IQ4" s="70"/>
      <c r="IR4" s="70"/>
      <c r="IS4" s="81"/>
      <c r="IT4" s="81"/>
      <c r="IU4" s="80"/>
      <c r="IV4" s="51"/>
    </row>
    <row r="5" spans="1:256" ht="38.25">
      <c r="A5" s="36">
        <v>3</v>
      </c>
      <c r="B5" s="51" t="s">
        <v>543</v>
      </c>
      <c r="C5" s="51" t="s">
        <v>1353</v>
      </c>
      <c r="D5" s="51"/>
      <c r="E5" s="51"/>
      <c r="F5" s="51"/>
      <c r="G5" s="51"/>
      <c r="H5" s="51"/>
      <c r="I5" s="51"/>
      <c r="J5" s="51"/>
      <c r="K5" s="51" t="s">
        <v>1358</v>
      </c>
      <c r="L5" s="51" t="s">
        <v>1976</v>
      </c>
      <c r="M5" s="51"/>
      <c r="N5" s="52"/>
      <c r="O5" s="51" t="s">
        <v>543</v>
      </c>
      <c r="P5" s="53" t="s">
        <v>1978</v>
      </c>
      <c r="Q5" s="53" t="s">
        <v>1979</v>
      </c>
      <c r="R5" s="53" t="s">
        <v>1979</v>
      </c>
      <c r="S5" s="51"/>
      <c r="T5" s="54"/>
      <c r="U5" s="51"/>
      <c r="V5" s="51"/>
      <c r="W5" s="51"/>
      <c r="X5" s="51"/>
      <c r="Y5" s="51"/>
      <c r="Z5" s="51"/>
      <c r="AA5" s="51"/>
      <c r="AB5" s="51"/>
      <c r="AC5" s="51"/>
      <c r="AD5" s="53"/>
      <c r="AE5" s="53"/>
      <c r="AF5" s="53"/>
      <c r="AG5" s="53"/>
      <c r="AH5" s="54"/>
      <c r="AI5" s="51"/>
      <c r="AJ5" s="51"/>
      <c r="AK5" s="51"/>
      <c r="AL5" s="51"/>
      <c r="AM5" s="51"/>
      <c r="AN5" s="51"/>
      <c r="AO5" s="51"/>
      <c r="AP5" s="51"/>
      <c r="AQ5" s="51"/>
      <c r="AR5" s="51"/>
      <c r="AS5" s="51"/>
      <c r="AT5" s="51"/>
      <c r="AU5" s="51"/>
      <c r="AV5" s="51"/>
      <c r="AW5" s="51"/>
      <c r="AX5" s="53"/>
      <c r="AY5" s="53"/>
      <c r="AZ5" s="53"/>
      <c r="BA5" s="51"/>
      <c r="BB5" s="54"/>
      <c r="BD5" s="51"/>
      <c r="BE5" s="51"/>
      <c r="BF5" s="51"/>
      <c r="BG5" s="55"/>
      <c r="BH5" s="53"/>
      <c r="BI5" s="53"/>
      <c r="BJ5" s="54"/>
      <c r="BK5" s="51"/>
      <c r="BL5" s="51"/>
      <c r="BM5" s="51"/>
      <c r="BN5" s="51"/>
      <c r="BO5" s="56"/>
      <c r="BP5" s="57"/>
      <c r="BQ5" s="56"/>
      <c r="BR5" s="57"/>
      <c r="BS5" s="56"/>
      <c r="BT5" s="57"/>
      <c r="BU5" s="58"/>
      <c r="BV5" s="59"/>
      <c r="BW5" s="60"/>
      <c r="BX5" s="59"/>
      <c r="BY5" s="60"/>
      <c r="BZ5" s="59"/>
      <c r="CA5" s="60"/>
      <c r="CB5" s="59"/>
      <c r="CC5" s="60"/>
      <c r="CD5" s="59"/>
      <c r="CE5" s="61"/>
      <c r="CF5" s="62"/>
      <c r="CG5" s="63"/>
      <c r="CH5" s="64"/>
      <c r="CI5" s="65"/>
      <c r="CJ5" s="83"/>
      <c r="CK5" s="84"/>
      <c r="CL5" s="85"/>
      <c r="CM5" s="69"/>
      <c r="CN5" s="63"/>
      <c r="CO5" s="64"/>
      <c r="CP5" s="65"/>
      <c r="CQ5" s="63"/>
      <c r="CR5" s="64"/>
      <c r="CS5" s="65"/>
      <c r="CT5" s="63"/>
      <c r="CU5" s="64"/>
      <c r="CV5" s="65"/>
      <c r="CW5" s="63"/>
      <c r="CX5" s="64"/>
      <c r="CY5" s="65"/>
      <c r="CZ5" s="63"/>
      <c r="DA5" s="64"/>
      <c r="DB5" s="65"/>
      <c r="DC5" s="63"/>
      <c r="DD5" s="64"/>
      <c r="DE5" s="65"/>
      <c r="DF5" s="63"/>
      <c r="DG5" s="64"/>
      <c r="DH5" s="65"/>
      <c r="DI5" s="63"/>
      <c r="DJ5" s="64"/>
      <c r="DK5" s="65"/>
      <c r="DL5" s="63"/>
      <c r="DM5" s="64"/>
      <c r="DN5" s="65"/>
      <c r="DO5" s="63"/>
      <c r="DP5" s="64"/>
      <c r="DQ5" s="65"/>
      <c r="DR5" s="63"/>
      <c r="DS5" s="64"/>
      <c r="DT5" s="65"/>
      <c r="DU5" s="63"/>
      <c r="DV5" s="64"/>
      <c r="DW5" s="65"/>
      <c r="DX5" s="63"/>
      <c r="DY5" s="64"/>
      <c r="DZ5" s="65"/>
      <c r="EA5" s="63"/>
      <c r="EB5" s="64"/>
      <c r="EC5" s="65"/>
      <c r="ED5" s="63"/>
      <c r="EE5" s="64"/>
      <c r="EF5" s="65"/>
      <c r="EG5" s="62"/>
      <c r="EH5" s="63"/>
      <c r="EI5" s="64"/>
      <c r="EJ5" s="65"/>
      <c r="EK5" s="63"/>
      <c r="EL5" s="64"/>
      <c r="EM5" s="65"/>
      <c r="EN5" s="63"/>
      <c r="EO5" s="64"/>
      <c r="EP5" s="65"/>
      <c r="EQ5" s="63"/>
      <c r="ER5" s="64"/>
      <c r="ES5" s="65"/>
      <c r="ET5" s="56"/>
      <c r="EU5" s="70"/>
      <c r="EV5" s="70"/>
      <c r="EW5" s="70"/>
      <c r="EX5" s="71"/>
      <c r="EY5" s="70"/>
      <c r="EZ5" s="71"/>
      <c r="FA5" s="60"/>
      <c r="FB5" s="56"/>
      <c r="FC5" s="70"/>
      <c r="FD5" s="70"/>
      <c r="FE5" s="70"/>
      <c r="FF5" s="70"/>
      <c r="FG5" s="70"/>
      <c r="FH5" s="71"/>
      <c r="FI5" s="60"/>
      <c r="FJ5" s="63"/>
      <c r="FK5" s="70"/>
      <c r="FL5" s="70"/>
      <c r="FM5" s="70"/>
      <c r="FN5" s="71"/>
      <c r="FO5" s="72"/>
      <c r="FP5" s="71"/>
      <c r="FQ5" s="60"/>
      <c r="FR5" s="73"/>
      <c r="FS5" s="74"/>
      <c r="FT5" s="74"/>
      <c r="FU5" s="75"/>
      <c r="FV5" s="74"/>
      <c r="FW5" s="76"/>
      <c r="FX5" s="77"/>
      <c r="FY5" s="56"/>
      <c r="FZ5" s="70"/>
      <c r="GA5" s="70"/>
      <c r="GB5" s="70"/>
      <c r="GC5" s="71"/>
      <c r="GD5" s="70"/>
      <c r="GE5" s="71"/>
      <c r="GF5" s="71"/>
      <c r="GG5" s="57"/>
      <c r="GH5" s="56"/>
      <c r="GI5" s="70"/>
      <c r="GJ5" s="70"/>
      <c r="GK5" s="70"/>
      <c r="GL5" s="71"/>
      <c r="GM5" s="70"/>
      <c r="GN5" s="71"/>
      <c r="GO5" s="71"/>
      <c r="GP5" s="57"/>
      <c r="GQ5" s="56"/>
      <c r="GR5" s="70"/>
      <c r="GS5" s="70"/>
      <c r="GT5" s="70"/>
      <c r="GU5" s="71"/>
      <c r="GV5" s="70"/>
      <c r="GW5" s="71"/>
      <c r="GX5" s="71"/>
      <c r="GY5" s="57"/>
      <c r="GZ5" s="63"/>
      <c r="HA5" s="70"/>
      <c r="HB5" s="70"/>
      <c r="HC5" s="70"/>
      <c r="HD5" s="70"/>
      <c r="HE5" s="71"/>
      <c r="HF5" s="70"/>
      <c r="HG5" s="71"/>
      <c r="HH5" s="71"/>
      <c r="HI5" s="57"/>
      <c r="HJ5" s="63"/>
      <c r="HK5" s="70"/>
      <c r="HL5" s="70"/>
      <c r="HM5" s="70"/>
      <c r="HN5" s="70"/>
      <c r="HO5" s="71"/>
      <c r="HP5" s="70"/>
      <c r="HQ5" s="71"/>
      <c r="HR5" s="71"/>
      <c r="HS5" s="65"/>
      <c r="HT5" s="78"/>
      <c r="HU5" s="78"/>
      <c r="HV5" s="78"/>
      <c r="HW5" s="51"/>
      <c r="HX5" s="79"/>
      <c r="HY5" s="70"/>
      <c r="HZ5" s="70"/>
      <c r="IA5" s="70"/>
      <c r="IB5" s="70"/>
      <c r="IC5" s="70"/>
      <c r="ID5" s="71"/>
      <c r="IE5" s="71"/>
      <c r="IF5" s="80"/>
      <c r="IG5" s="56"/>
      <c r="IH5" s="70"/>
      <c r="II5" s="70"/>
      <c r="IJ5" s="70"/>
      <c r="IK5" s="70"/>
      <c r="IL5" s="71"/>
      <c r="IM5" s="60"/>
      <c r="IN5" s="56"/>
      <c r="IO5" s="70"/>
      <c r="IP5" s="70"/>
      <c r="IQ5" s="70"/>
      <c r="IR5" s="70"/>
      <c r="IS5" s="81"/>
      <c r="IT5" s="81"/>
      <c r="IU5" s="80"/>
      <c r="IV5" s="51"/>
    </row>
    <row r="6" spans="1:256" ht="38.25">
      <c r="A6" s="36">
        <v>4</v>
      </c>
      <c r="B6" s="51" t="s">
        <v>543</v>
      </c>
      <c r="C6" s="51" t="s">
        <v>1354</v>
      </c>
      <c r="D6" s="51"/>
      <c r="E6" s="51"/>
      <c r="F6" s="51"/>
      <c r="G6" s="51"/>
      <c r="H6" s="51"/>
      <c r="I6" s="51"/>
      <c r="J6" s="51"/>
      <c r="K6" s="51" t="s">
        <v>1980</v>
      </c>
      <c r="L6" s="51" t="s">
        <v>1976</v>
      </c>
      <c r="M6" s="51"/>
      <c r="N6" s="52"/>
      <c r="O6" s="51" t="s">
        <v>543</v>
      </c>
      <c r="P6" s="53" t="s">
        <v>1981</v>
      </c>
      <c r="Q6" s="53"/>
      <c r="R6" s="53"/>
      <c r="S6" s="51"/>
      <c r="T6" s="54"/>
      <c r="U6" s="51"/>
      <c r="V6" s="51"/>
      <c r="W6" s="51"/>
      <c r="X6" s="51"/>
      <c r="Y6" s="51"/>
      <c r="Z6" s="51"/>
      <c r="AA6" s="51"/>
      <c r="AB6" s="51"/>
      <c r="AC6" s="51"/>
      <c r="AD6" s="53"/>
      <c r="AE6" s="53"/>
      <c r="AF6" s="53"/>
      <c r="AG6" s="53"/>
      <c r="AH6" s="54"/>
      <c r="AI6" s="51"/>
      <c r="AJ6" s="51"/>
      <c r="AK6" s="51"/>
      <c r="AL6" s="51"/>
      <c r="AM6" s="51"/>
      <c r="AN6" s="51"/>
      <c r="AO6" s="51"/>
      <c r="AP6" s="51"/>
      <c r="AQ6" s="51"/>
      <c r="AR6" s="51"/>
      <c r="AS6" s="51"/>
      <c r="AT6" s="51"/>
      <c r="AU6" s="51"/>
      <c r="AV6" s="51"/>
      <c r="AW6" s="51"/>
      <c r="AX6" s="53"/>
      <c r="AY6" s="53"/>
      <c r="AZ6" s="53"/>
      <c r="BA6" s="51"/>
      <c r="BB6" s="54"/>
      <c r="BD6" s="51"/>
      <c r="BE6" s="51"/>
      <c r="BF6" s="51"/>
      <c r="BG6" s="55"/>
      <c r="BH6" s="53"/>
      <c r="BI6" s="53"/>
      <c r="BJ6" s="54"/>
      <c r="BK6" s="51"/>
      <c r="BL6" s="51"/>
      <c r="BM6" s="51"/>
      <c r="BN6" s="51"/>
      <c r="BO6" s="56"/>
      <c r="BP6" s="57"/>
      <c r="BQ6" s="56"/>
      <c r="BR6" s="57"/>
      <c r="BS6" s="56"/>
      <c r="BT6" s="57"/>
      <c r="BU6" s="58"/>
      <c r="BV6" s="59"/>
      <c r="BW6" s="60"/>
      <c r="BX6" s="59"/>
      <c r="BY6" s="60"/>
      <c r="BZ6" s="59"/>
      <c r="CA6" s="60"/>
      <c r="CB6" s="59"/>
      <c r="CC6" s="60"/>
      <c r="CD6" s="59"/>
      <c r="CE6" s="61"/>
      <c r="CF6" s="62"/>
      <c r="CG6" s="63"/>
      <c r="CH6" s="64"/>
      <c r="CI6" s="65"/>
      <c r="CJ6" s="83"/>
      <c r="CK6" s="84"/>
      <c r="CL6" s="85"/>
      <c r="CM6" s="69"/>
      <c r="CN6" s="63"/>
      <c r="CO6" s="64"/>
      <c r="CP6" s="65"/>
      <c r="CQ6" s="63"/>
      <c r="CR6" s="64"/>
      <c r="CS6" s="65"/>
      <c r="CT6" s="63"/>
      <c r="CU6" s="64"/>
      <c r="CV6" s="65"/>
      <c r="CW6" s="63"/>
      <c r="CX6" s="64"/>
      <c r="CY6" s="65"/>
      <c r="CZ6" s="63"/>
      <c r="DA6" s="64"/>
      <c r="DB6" s="65"/>
      <c r="DC6" s="63"/>
      <c r="DD6" s="64"/>
      <c r="DE6" s="65"/>
      <c r="DF6" s="63"/>
      <c r="DG6" s="64"/>
      <c r="DH6" s="65"/>
      <c r="DI6" s="63"/>
      <c r="DJ6" s="64"/>
      <c r="DK6" s="65"/>
      <c r="DL6" s="63"/>
      <c r="DM6" s="64"/>
      <c r="DN6" s="65"/>
      <c r="DO6" s="63"/>
      <c r="DP6" s="64"/>
      <c r="DQ6" s="65"/>
      <c r="DR6" s="63"/>
      <c r="DS6" s="64"/>
      <c r="DT6" s="65"/>
      <c r="DU6" s="63"/>
      <c r="DV6" s="64"/>
      <c r="DW6" s="65"/>
      <c r="DX6" s="63"/>
      <c r="DY6" s="64"/>
      <c r="DZ6" s="65"/>
      <c r="EA6" s="63"/>
      <c r="EB6" s="64"/>
      <c r="EC6" s="65"/>
      <c r="ED6" s="63"/>
      <c r="EE6" s="64"/>
      <c r="EF6" s="65"/>
      <c r="EG6" s="62"/>
      <c r="EH6" s="63"/>
      <c r="EI6" s="64"/>
      <c r="EJ6" s="65"/>
      <c r="EK6" s="63"/>
      <c r="EL6" s="64"/>
      <c r="EM6" s="65"/>
      <c r="EN6" s="63"/>
      <c r="EO6" s="64"/>
      <c r="EP6" s="65"/>
      <c r="EQ6" s="63"/>
      <c r="ER6" s="64"/>
      <c r="ES6" s="65"/>
      <c r="ET6" s="56"/>
      <c r="EU6" s="70"/>
      <c r="EV6" s="70"/>
      <c r="EW6" s="70"/>
      <c r="EX6" s="71"/>
      <c r="EY6" s="70"/>
      <c r="EZ6" s="71"/>
      <c r="FA6" s="60"/>
      <c r="FB6" s="56"/>
      <c r="FC6" s="70"/>
      <c r="FD6" s="70"/>
      <c r="FE6" s="70"/>
      <c r="FF6" s="70"/>
      <c r="FG6" s="70"/>
      <c r="FH6" s="71"/>
      <c r="FI6" s="60"/>
      <c r="FJ6" s="63"/>
      <c r="FK6" s="70"/>
      <c r="FL6" s="70"/>
      <c r="FM6" s="70"/>
      <c r="FN6" s="71"/>
      <c r="FO6" s="72"/>
      <c r="FP6" s="71"/>
      <c r="FQ6" s="60"/>
      <c r="FR6" s="73"/>
      <c r="FS6" s="74"/>
      <c r="FT6" s="74"/>
      <c r="FU6" s="75"/>
      <c r="FV6" s="74"/>
      <c r="FW6" s="76"/>
      <c r="FX6" s="77"/>
      <c r="FY6" s="56"/>
      <c r="FZ6" s="70"/>
      <c r="GA6" s="70"/>
      <c r="GB6" s="70"/>
      <c r="GC6" s="71"/>
      <c r="GD6" s="70"/>
      <c r="GE6" s="71"/>
      <c r="GF6" s="71"/>
      <c r="GG6" s="57"/>
      <c r="GH6" s="56"/>
      <c r="GI6" s="70"/>
      <c r="GJ6" s="70"/>
      <c r="GK6" s="70"/>
      <c r="GL6" s="71"/>
      <c r="GM6" s="70"/>
      <c r="GN6" s="71"/>
      <c r="GO6" s="71"/>
      <c r="GP6" s="57"/>
      <c r="GQ6" s="56"/>
      <c r="GR6" s="70"/>
      <c r="GS6" s="70"/>
      <c r="GT6" s="70"/>
      <c r="GU6" s="71"/>
      <c r="GV6" s="70"/>
      <c r="GW6" s="71"/>
      <c r="GX6" s="71"/>
      <c r="GY6" s="57"/>
      <c r="GZ6" s="63"/>
      <c r="HA6" s="70"/>
      <c r="HB6" s="70"/>
      <c r="HC6" s="70"/>
      <c r="HD6" s="70"/>
      <c r="HE6" s="71"/>
      <c r="HF6" s="70"/>
      <c r="HG6" s="71"/>
      <c r="HH6" s="71"/>
      <c r="HI6" s="57"/>
      <c r="HJ6" s="63"/>
      <c r="HK6" s="70"/>
      <c r="HL6" s="70"/>
      <c r="HM6" s="70"/>
      <c r="HN6" s="70"/>
      <c r="HO6" s="71"/>
      <c r="HP6" s="70"/>
      <c r="HQ6" s="71"/>
      <c r="HR6" s="71"/>
      <c r="HS6" s="65"/>
      <c r="HT6" s="78"/>
      <c r="HU6" s="78"/>
      <c r="HV6" s="78"/>
      <c r="HW6" s="51"/>
      <c r="HX6" s="79"/>
      <c r="HY6" s="70"/>
      <c r="HZ6" s="70"/>
      <c r="IA6" s="70"/>
      <c r="IB6" s="70"/>
      <c r="IC6" s="70"/>
      <c r="ID6" s="71"/>
      <c r="IE6" s="71"/>
      <c r="IF6" s="80"/>
      <c r="IG6" s="56"/>
      <c r="IH6" s="70"/>
      <c r="II6" s="70"/>
      <c r="IJ6" s="70"/>
      <c r="IK6" s="70"/>
      <c r="IL6" s="71"/>
      <c r="IM6" s="60"/>
      <c r="IN6" s="56"/>
      <c r="IO6" s="70"/>
      <c r="IP6" s="70"/>
      <c r="IQ6" s="70"/>
      <c r="IR6" s="70"/>
      <c r="IS6" s="81"/>
      <c r="IT6" s="81"/>
      <c r="IU6" s="80"/>
      <c r="IV6" s="51"/>
    </row>
    <row r="7" spans="1:256" ht="28.5" customHeight="1">
      <c r="A7" s="36">
        <v>5</v>
      </c>
      <c r="B7" s="51" t="s">
        <v>2100</v>
      </c>
      <c r="C7" s="51" t="s">
        <v>2092</v>
      </c>
      <c r="D7" s="51" t="s">
        <v>1527</v>
      </c>
      <c r="E7" s="51" t="s">
        <v>893</v>
      </c>
      <c r="F7" s="51" t="s">
        <v>2093</v>
      </c>
      <c r="G7" s="51"/>
      <c r="H7" s="51" t="s">
        <v>2094</v>
      </c>
      <c r="I7" s="51" t="s">
        <v>2095</v>
      </c>
      <c r="J7" s="86">
        <v>35400</v>
      </c>
      <c r="K7" s="51" t="s">
        <v>2096</v>
      </c>
      <c r="L7" s="51" t="s">
        <v>2097</v>
      </c>
      <c r="M7" s="51" t="s">
        <v>2098</v>
      </c>
      <c r="N7" s="52" t="s">
        <v>2099</v>
      </c>
      <c r="O7" s="51" t="s">
        <v>2100</v>
      </c>
      <c r="P7" s="53" t="s">
        <v>2101</v>
      </c>
      <c r="Q7" s="53" t="s">
        <v>2102</v>
      </c>
      <c r="R7" s="53" t="s">
        <v>2103</v>
      </c>
      <c r="S7" s="53"/>
      <c r="T7" s="54" t="s">
        <v>2104</v>
      </c>
      <c r="U7" s="54" t="s">
        <v>713</v>
      </c>
      <c r="V7" s="51" t="s">
        <v>714</v>
      </c>
      <c r="W7" s="51" t="s">
        <v>110</v>
      </c>
      <c r="X7" s="51" t="s">
        <v>715</v>
      </c>
      <c r="Y7" s="51" t="s">
        <v>716</v>
      </c>
      <c r="Z7" s="51"/>
      <c r="AA7" s="51" t="s">
        <v>717</v>
      </c>
      <c r="AB7" s="51" t="s">
        <v>1207</v>
      </c>
      <c r="AC7" s="51" t="s">
        <v>1199</v>
      </c>
      <c r="AD7" s="53" t="s">
        <v>2102</v>
      </c>
      <c r="AE7" s="53"/>
      <c r="AF7" s="53" t="s">
        <v>2103</v>
      </c>
      <c r="AG7" s="53"/>
      <c r="AH7" s="54" t="s">
        <v>499</v>
      </c>
      <c r="AI7" s="53"/>
      <c r="AJ7" s="51"/>
      <c r="AK7" s="51" t="s">
        <v>1208</v>
      </c>
      <c r="AL7" s="51">
        <v>1977</v>
      </c>
      <c r="AM7" s="51">
        <f>2007-AL7</f>
        <v>30</v>
      </c>
      <c r="AN7" s="51" t="s">
        <v>1201</v>
      </c>
      <c r="AO7" s="54" t="s">
        <v>1209</v>
      </c>
      <c r="AP7" s="51" t="s">
        <v>1736</v>
      </c>
      <c r="AQ7" s="51" t="s">
        <v>1210</v>
      </c>
      <c r="AR7" s="51"/>
      <c r="AS7" s="51" t="s">
        <v>1206</v>
      </c>
      <c r="AT7" s="51" t="s">
        <v>1211</v>
      </c>
      <c r="AU7" s="51" t="s">
        <v>2098</v>
      </c>
      <c r="AV7" s="51" t="s">
        <v>2100</v>
      </c>
      <c r="AW7" s="51" t="s">
        <v>1656</v>
      </c>
      <c r="AX7" s="52"/>
      <c r="AY7" s="52"/>
      <c r="AZ7" s="52"/>
      <c r="BA7" s="52"/>
      <c r="BB7" s="52"/>
      <c r="BC7" s="52"/>
      <c r="BD7" s="51"/>
      <c r="BE7" s="54" t="s">
        <v>500</v>
      </c>
      <c r="BF7" s="51"/>
      <c r="BG7" s="305" t="s">
        <v>1657</v>
      </c>
      <c r="BH7" s="52" t="s">
        <v>2102</v>
      </c>
      <c r="BI7" s="52" t="s">
        <v>2103</v>
      </c>
      <c r="BJ7" s="305" t="s">
        <v>1658</v>
      </c>
      <c r="BK7" s="51" t="s">
        <v>1736</v>
      </c>
      <c r="BL7" s="51" t="s">
        <v>2035</v>
      </c>
      <c r="BM7" s="51" t="s">
        <v>1736</v>
      </c>
      <c r="BN7" s="51" t="s">
        <v>1212</v>
      </c>
      <c r="BO7" s="56"/>
      <c r="BP7" s="57"/>
      <c r="BQ7" s="56"/>
      <c r="BR7" s="57"/>
      <c r="BS7" s="56"/>
      <c r="BT7" s="57"/>
      <c r="BU7" s="58"/>
      <c r="BV7" s="87"/>
      <c r="BW7" s="60"/>
      <c r="BX7" s="87"/>
      <c r="BY7" s="60"/>
      <c r="BZ7" s="87"/>
      <c r="CA7" s="60"/>
      <c r="CB7" s="87"/>
      <c r="CC7" s="60"/>
      <c r="CD7" s="87"/>
      <c r="CE7" s="61"/>
      <c r="CF7" s="62"/>
      <c r="CG7" s="63"/>
      <c r="CH7" s="64"/>
      <c r="CI7" s="65"/>
      <c r="CJ7" s="63"/>
      <c r="CK7" s="64"/>
      <c r="CL7" s="65"/>
      <c r="CM7" s="69"/>
      <c r="CN7" s="63">
        <v>4</v>
      </c>
      <c r="CO7" s="64">
        <v>2</v>
      </c>
      <c r="CP7" s="65">
        <f>+CN7+CO7</f>
        <v>6</v>
      </c>
      <c r="CQ7" s="63">
        <v>0</v>
      </c>
      <c r="CR7" s="64">
        <v>0</v>
      </c>
      <c r="CS7" s="65">
        <v>0</v>
      </c>
      <c r="CT7" s="63">
        <v>2</v>
      </c>
      <c r="CU7" s="64">
        <v>0</v>
      </c>
      <c r="CV7" s="65">
        <v>2</v>
      </c>
      <c r="CW7" s="63">
        <v>2</v>
      </c>
      <c r="CX7" s="64">
        <v>2</v>
      </c>
      <c r="CY7" s="65">
        <v>4</v>
      </c>
      <c r="CZ7" s="63">
        <v>0</v>
      </c>
      <c r="DA7" s="64">
        <v>0</v>
      </c>
      <c r="DB7" s="65">
        <v>0</v>
      </c>
      <c r="DC7" s="63">
        <v>0</v>
      </c>
      <c r="DD7" s="64">
        <v>0</v>
      </c>
      <c r="DE7" s="65">
        <v>0</v>
      </c>
      <c r="DF7" s="63"/>
      <c r="DG7" s="64"/>
      <c r="DH7" s="65"/>
      <c r="DI7" s="63"/>
      <c r="DJ7" s="64"/>
      <c r="DK7" s="65"/>
      <c r="DL7" s="63"/>
      <c r="DM7" s="64"/>
      <c r="DN7" s="65"/>
      <c r="DO7" s="63">
        <v>3</v>
      </c>
      <c r="DP7" s="64">
        <v>2</v>
      </c>
      <c r="DQ7" s="65">
        <v>5</v>
      </c>
      <c r="DR7" s="63">
        <v>1</v>
      </c>
      <c r="DS7" s="64">
        <v>0</v>
      </c>
      <c r="DT7" s="65">
        <v>1</v>
      </c>
      <c r="DU7" s="63">
        <v>1</v>
      </c>
      <c r="DV7" s="64">
        <v>0</v>
      </c>
      <c r="DW7" s="65">
        <v>1</v>
      </c>
      <c r="DX7" s="63"/>
      <c r="DY7" s="64"/>
      <c r="DZ7" s="65"/>
      <c r="EA7" s="63"/>
      <c r="EB7" s="64"/>
      <c r="EC7" s="65"/>
      <c r="ED7" s="63"/>
      <c r="EE7" s="64"/>
      <c r="EF7" s="65"/>
      <c r="EG7" s="62"/>
      <c r="EH7" s="63">
        <v>2</v>
      </c>
      <c r="EI7" s="64">
        <v>0</v>
      </c>
      <c r="EJ7" s="65">
        <v>2</v>
      </c>
      <c r="EK7" s="63"/>
      <c r="EL7" s="64"/>
      <c r="EM7" s="65"/>
      <c r="EN7" s="63"/>
      <c r="EO7" s="64"/>
      <c r="EP7" s="65"/>
      <c r="EQ7" s="63"/>
      <c r="ER7" s="64"/>
      <c r="ES7" s="65"/>
      <c r="ET7" s="56">
        <v>0</v>
      </c>
      <c r="EU7" s="70">
        <v>0</v>
      </c>
      <c r="EV7" s="70"/>
      <c r="EW7" s="70">
        <v>0</v>
      </c>
      <c r="EX7" s="71" t="s">
        <v>1741</v>
      </c>
      <c r="EY7" s="70" t="s">
        <v>1741</v>
      </c>
      <c r="EZ7" s="71" t="s">
        <v>1741</v>
      </c>
      <c r="FA7" s="60" t="s">
        <v>1741</v>
      </c>
      <c r="FB7" s="56">
        <v>0</v>
      </c>
      <c r="FC7" s="70">
        <v>0</v>
      </c>
      <c r="FD7" s="70"/>
      <c r="FE7" s="70">
        <v>0</v>
      </c>
      <c r="FF7" s="70"/>
      <c r="FG7" s="70"/>
      <c r="FH7" s="71"/>
      <c r="FI7" s="60"/>
      <c r="FJ7" s="63" t="s">
        <v>1741</v>
      </c>
      <c r="FK7" s="70">
        <v>0</v>
      </c>
      <c r="FL7" s="70">
        <v>0</v>
      </c>
      <c r="FM7" s="70">
        <v>0</v>
      </c>
      <c r="FN7" s="71"/>
      <c r="FO7" s="72"/>
      <c r="FP7" s="71"/>
      <c r="FQ7" s="60"/>
      <c r="FR7" s="73">
        <v>20</v>
      </c>
      <c r="FS7" s="74">
        <v>30</v>
      </c>
      <c r="FT7" s="74">
        <v>42</v>
      </c>
      <c r="FU7" s="75"/>
      <c r="FV7" s="74">
        <v>92</v>
      </c>
      <c r="FW7" s="76"/>
      <c r="FX7" s="77"/>
      <c r="FY7" s="56">
        <v>6</v>
      </c>
      <c r="FZ7" s="70">
        <v>10</v>
      </c>
      <c r="GA7" s="70">
        <v>0</v>
      </c>
      <c r="GB7" s="70">
        <v>36</v>
      </c>
      <c r="GC7" s="71"/>
      <c r="GD7" s="70">
        <v>12</v>
      </c>
      <c r="GE7" s="71"/>
      <c r="GF7" s="71"/>
      <c r="GG7" s="57"/>
      <c r="GH7" s="56">
        <v>0</v>
      </c>
      <c r="GI7" s="70">
        <v>0</v>
      </c>
      <c r="GJ7" s="70"/>
      <c r="GK7" s="70">
        <v>0</v>
      </c>
      <c r="GL7" s="71"/>
      <c r="GM7" s="70"/>
      <c r="GN7" s="71"/>
      <c r="GO7" s="71"/>
      <c r="GP7" s="57" t="s">
        <v>1741</v>
      </c>
      <c r="GQ7" s="56">
        <v>0</v>
      </c>
      <c r="GR7" s="70">
        <v>0</v>
      </c>
      <c r="GS7" s="70"/>
      <c r="GT7" s="70">
        <v>0</v>
      </c>
      <c r="GU7" s="71"/>
      <c r="GV7" s="70"/>
      <c r="GW7" s="71"/>
      <c r="GX7" s="71"/>
      <c r="GY7" s="57"/>
      <c r="GZ7" s="63" t="s">
        <v>1741</v>
      </c>
      <c r="HA7" s="70">
        <v>0</v>
      </c>
      <c r="HB7" s="70">
        <v>0</v>
      </c>
      <c r="HC7" s="70"/>
      <c r="HD7" s="70">
        <v>0</v>
      </c>
      <c r="HE7" s="71"/>
      <c r="HF7" s="70"/>
      <c r="HG7" s="71"/>
      <c r="HH7" s="71"/>
      <c r="HI7" s="57"/>
      <c r="HJ7" s="63"/>
      <c r="HK7" s="70">
        <v>0</v>
      </c>
      <c r="HL7" s="70">
        <v>0</v>
      </c>
      <c r="HM7" s="70"/>
      <c r="HN7" s="70">
        <v>0</v>
      </c>
      <c r="HO7" s="71"/>
      <c r="HP7" s="70"/>
      <c r="HQ7" s="81"/>
      <c r="HR7" s="81"/>
      <c r="HS7" s="65"/>
      <c r="HT7" s="78">
        <v>80</v>
      </c>
      <c r="HU7" s="78">
        <v>70</v>
      </c>
      <c r="HV7" s="88"/>
      <c r="HW7" s="51" t="s">
        <v>1213</v>
      </c>
      <c r="HX7" s="79"/>
      <c r="HY7" s="70">
        <v>1</v>
      </c>
      <c r="HZ7" s="70">
        <v>3</v>
      </c>
      <c r="IA7" s="70"/>
      <c r="IB7" s="70"/>
      <c r="IC7" s="70">
        <v>0.5</v>
      </c>
      <c r="ID7" s="71"/>
      <c r="IE7" s="71"/>
      <c r="IF7" s="80"/>
      <c r="IG7" s="56">
        <v>0</v>
      </c>
      <c r="IH7" s="70">
        <v>0</v>
      </c>
      <c r="II7" s="70"/>
      <c r="IJ7" s="70">
        <v>0</v>
      </c>
      <c r="IK7" s="70"/>
      <c r="IL7" s="81"/>
      <c r="IM7" s="89"/>
      <c r="IN7" s="56">
        <v>0</v>
      </c>
      <c r="IO7" s="70">
        <v>0</v>
      </c>
      <c r="IP7" s="70"/>
      <c r="IQ7" s="70">
        <v>0</v>
      </c>
      <c r="IR7" s="70"/>
      <c r="IS7" s="81"/>
      <c r="IT7" s="81"/>
      <c r="IU7" s="80"/>
      <c r="IV7" s="51"/>
    </row>
    <row r="8" spans="1:256" ht="12.75">
      <c r="A8" s="36">
        <v>6</v>
      </c>
      <c r="B8" s="51" t="s">
        <v>1297</v>
      </c>
      <c r="C8" s="51" t="s">
        <v>1299</v>
      </c>
      <c r="D8" s="51"/>
      <c r="E8" s="51"/>
      <c r="F8" s="51"/>
      <c r="G8" s="51"/>
      <c r="H8" s="51"/>
      <c r="I8" s="51"/>
      <c r="J8" s="86"/>
      <c r="K8" s="51"/>
      <c r="L8" s="51"/>
      <c r="M8" s="51"/>
      <c r="N8" s="52"/>
      <c r="O8" s="51"/>
      <c r="P8" s="53"/>
      <c r="Q8" s="53"/>
      <c r="R8" s="53"/>
      <c r="S8" s="53"/>
      <c r="T8" s="54"/>
      <c r="U8" s="54"/>
      <c r="V8" s="51"/>
      <c r="W8" s="51"/>
      <c r="X8" s="51"/>
      <c r="Y8" s="51"/>
      <c r="Z8" s="51"/>
      <c r="AA8" s="51"/>
      <c r="AB8" s="51"/>
      <c r="AC8" s="51"/>
      <c r="AD8" s="53"/>
      <c r="AE8" s="53"/>
      <c r="AF8" s="53"/>
      <c r="AG8" s="53"/>
      <c r="AH8" s="54"/>
      <c r="AI8" s="53"/>
      <c r="AJ8" s="51"/>
      <c r="AK8" s="51"/>
      <c r="AL8" s="51"/>
      <c r="AM8" s="51"/>
      <c r="AN8" s="51"/>
      <c r="AO8" s="54"/>
      <c r="AP8" s="51"/>
      <c r="AQ8" s="51"/>
      <c r="AR8" s="51"/>
      <c r="AS8" s="51"/>
      <c r="AT8" s="51"/>
      <c r="AU8" s="51"/>
      <c r="AV8" s="51"/>
      <c r="AW8" s="51"/>
      <c r="AX8" s="52"/>
      <c r="AY8" s="52"/>
      <c r="AZ8" s="52"/>
      <c r="BA8" s="52"/>
      <c r="BB8" s="52"/>
      <c r="BC8" s="52"/>
      <c r="BD8" s="51"/>
      <c r="BE8" s="54"/>
      <c r="BF8" s="51"/>
      <c r="BG8" s="55"/>
      <c r="BH8" s="51"/>
      <c r="BI8" s="51"/>
      <c r="BJ8" s="51"/>
      <c r="BK8" s="51"/>
      <c r="BL8" s="51"/>
      <c r="BM8" s="51"/>
      <c r="BN8" s="51"/>
      <c r="BO8" s="56"/>
      <c r="BP8" s="57"/>
      <c r="BQ8" s="56"/>
      <c r="BR8" s="57"/>
      <c r="BS8" s="56"/>
      <c r="BT8" s="57"/>
      <c r="BU8" s="58"/>
      <c r="BV8" s="87"/>
      <c r="BW8" s="60"/>
      <c r="BX8" s="87"/>
      <c r="BY8" s="60"/>
      <c r="BZ8" s="87"/>
      <c r="CA8" s="60"/>
      <c r="CB8" s="87"/>
      <c r="CC8" s="60"/>
      <c r="CD8" s="87"/>
      <c r="CE8" s="61"/>
      <c r="CF8" s="62"/>
      <c r="CG8" s="63"/>
      <c r="CH8" s="64"/>
      <c r="CI8" s="65"/>
      <c r="CJ8" s="63"/>
      <c r="CK8" s="64"/>
      <c r="CL8" s="65"/>
      <c r="CM8" s="69"/>
      <c r="CN8" s="63"/>
      <c r="CO8" s="64"/>
      <c r="CP8" s="65"/>
      <c r="CQ8" s="63"/>
      <c r="CR8" s="64"/>
      <c r="CS8" s="65"/>
      <c r="CT8" s="63"/>
      <c r="CU8" s="64"/>
      <c r="CV8" s="65"/>
      <c r="CW8" s="63"/>
      <c r="CX8" s="64"/>
      <c r="CY8" s="65"/>
      <c r="CZ8" s="63"/>
      <c r="DA8" s="64"/>
      <c r="DB8" s="65"/>
      <c r="DC8" s="63"/>
      <c r="DD8" s="64"/>
      <c r="DE8" s="65"/>
      <c r="DF8" s="63"/>
      <c r="DG8" s="64"/>
      <c r="DH8" s="65"/>
      <c r="DI8" s="63"/>
      <c r="DJ8" s="64"/>
      <c r="DK8" s="65"/>
      <c r="DL8" s="63"/>
      <c r="DM8" s="64"/>
      <c r="DN8" s="65"/>
      <c r="DO8" s="63"/>
      <c r="DP8" s="64"/>
      <c r="DQ8" s="65"/>
      <c r="DR8" s="63"/>
      <c r="DS8" s="64"/>
      <c r="DT8" s="65"/>
      <c r="DU8" s="63"/>
      <c r="DV8" s="64"/>
      <c r="DW8" s="65"/>
      <c r="DX8" s="63"/>
      <c r="DY8" s="64"/>
      <c r="DZ8" s="65"/>
      <c r="EA8" s="63"/>
      <c r="EB8" s="64"/>
      <c r="EC8" s="65"/>
      <c r="ED8" s="63"/>
      <c r="EE8" s="64"/>
      <c r="EF8" s="65"/>
      <c r="EG8" s="62"/>
      <c r="EH8" s="63"/>
      <c r="EI8" s="64"/>
      <c r="EJ8" s="65"/>
      <c r="EK8" s="63"/>
      <c r="EL8" s="64"/>
      <c r="EM8" s="65"/>
      <c r="EN8" s="63"/>
      <c r="EO8" s="64"/>
      <c r="EP8" s="65"/>
      <c r="EQ8" s="63"/>
      <c r="ER8" s="64"/>
      <c r="ES8" s="65"/>
      <c r="ET8" s="56"/>
      <c r="EU8" s="70"/>
      <c r="EV8" s="70"/>
      <c r="EW8" s="70"/>
      <c r="EX8" s="71"/>
      <c r="EY8" s="70"/>
      <c r="EZ8" s="71"/>
      <c r="FA8" s="60"/>
      <c r="FB8" s="56"/>
      <c r="FC8" s="70"/>
      <c r="FD8" s="70"/>
      <c r="FE8" s="70"/>
      <c r="FF8" s="70"/>
      <c r="FG8" s="70"/>
      <c r="FH8" s="71"/>
      <c r="FI8" s="60"/>
      <c r="FJ8" s="63"/>
      <c r="FK8" s="70"/>
      <c r="FL8" s="70"/>
      <c r="FM8" s="70"/>
      <c r="FN8" s="71"/>
      <c r="FO8" s="72"/>
      <c r="FP8" s="71"/>
      <c r="FQ8" s="60"/>
      <c r="FR8" s="73"/>
      <c r="FS8" s="74"/>
      <c r="FT8" s="74"/>
      <c r="FU8" s="75"/>
      <c r="FV8" s="74"/>
      <c r="FW8" s="90"/>
      <c r="FX8" s="91"/>
      <c r="FY8" s="56"/>
      <c r="FZ8" s="70"/>
      <c r="GA8" s="70"/>
      <c r="GB8" s="70"/>
      <c r="GC8" s="71"/>
      <c r="GD8" s="70"/>
      <c r="GE8" s="71"/>
      <c r="GF8" s="71"/>
      <c r="GG8" s="57"/>
      <c r="GH8" s="56"/>
      <c r="GI8" s="70"/>
      <c r="GJ8" s="70"/>
      <c r="GK8" s="70"/>
      <c r="GL8" s="71"/>
      <c r="GM8" s="70"/>
      <c r="GN8" s="71"/>
      <c r="GO8" s="71"/>
      <c r="GP8" s="57"/>
      <c r="GQ8" s="56"/>
      <c r="GR8" s="70"/>
      <c r="GS8" s="70"/>
      <c r="GT8" s="70"/>
      <c r="GU8" s="71"/>
      <c r="GV8" s="70"/>
      <c r="GW8" s="71"/>
      <c r="GX8" s="71"/>
      <c r="GY8" s="57"/>
      <c r="GZ8" s="63"/>
      <c r="HA8" s="70"/>
      <c r="HB8" s="70"/>
      <c r="HC8" s="70"/>
      <c r="HD8" s="70"/>
      <c r="HE8" s="71"/>
      <c r="HF8" s="70"/>
      <c r="HG8" s="71"/>
      <c r="HH8" s="71"/>
      <c r="HI8" s="57"/>
      <c r="HJ8" s="63"/>
      <c r="HK8" s="70"/>
      <c r="HL8" s="70"/>
      <c r="HM8" s="70"/>
      <c r="HN8" s="70"/>
      <c r="HO8" s="71"/>
      <c r="HP8" s="70"/>
      <c r="HQ8" s="81"/>
      <c r="HR8" s="81"/>
      <c r="HS8" s="65"/>
      <c r="HT8" s="78"/>
      <c r="HU8" s="78"/>
      <c r="HV8" s="78"/>
      <c r="HW8" s="51"/>
      <c r="HX8" s="79"/>
      <c r="HY8" s="70"/>
      <c r="HZ8" s="70"/>
      <c r="IA8" s="70"/>
      <c r="IB8" s="70"/>
      <c r="IC8" s="70"/>
      <c r="ID8" s="81"/>
      <c r="IE8" s="81"/>
      <c r="IF8" s="80"/>
      <c r="IG8" s="56"/>
      <c r="IH8" s="70"/>
      <c r="II8" s="70"/>
      <c r="IJ8" s="70"/>
      <c r="IK8" s="70"/>
      <c r="IL8" s="81"/>
      <c r="IM8" s="89"/>
      <c r="IN8" s="56"/>
      <c r="IO8" s="70"/>
      <c r="IP8" s="70"/>
      <c r="IQ8" s="70"/>
      <c r="IR8" s="70"/>
      <c r="IS8" s="81"/>
      <c r="IT8" s="81"/>
      <c r="IU8" s="80"/>
      <c r="IV8" s="51"/>
    </row>
    <row r="9" spans="1:256" ht="22.5" customHeight="1">
      <c r="A9" s="36">
        <v>7</v>
      </c>
      <c r="B9" s="51" t="s">
        <v>13</v>
      </c>
      <c r="C9" s="51" t="s">
        <v>11</v>
      </c>
      <c r="D9" s="51" t="s">
        <v>919</v>
      </c>
      <c r="E9" s="51" t="s">
        <v>282</v>
      </c>
      <c r="F9" s="51" t="s">
        <v>6</v>
      </c>
      <c r="G9" s="51"/>
      <c r="H9" s="51" t="s">
        <v>7</v>
      </c>
      <c r="I9" s="51" t="s">
        <v>283</v>
      </c>
      <c r="J9" s="51"/>
      <c r="K9" s="51" t="s">
        <v>9</v>
      </c>
      <c r="L9" s="51" t="s">
        <v>10</v>
      </c>
      <c r="M9" s="51" t="s">
        <v>12</v>
      </c>
      <c r="N9" s="52"/>
      <c r="O9" s="51" t="s">
        <v>13</v>
      </c>
      <c r="P9" s="304" t="s">
        <v>49</v>
      </c>
      <c r="Q9" s="304" t="s">
        <v>50</v>
      </c>
      <c r="R9" s="53"/>
      <c r="S9" s="53" t="s">
        <v>285</v>
      </c>
      <c r="T9" s="54" t="s">
        <v>2036</v>
      </c>
      <c r="U9" s="51" t="s">
        <v>286</v>
      </c>
      <c r="V9" s="51" t="s">
        <v>287</v>
      </c>
      <c r="W9" s="51" t="s">
        <v>288</v>
      </c>
      <c r="X9" s="51" t="s">
        <v>289</v>
      </c>
      <c r="Y9" s="51" t="s">
        <v>994</v>
      </c>
      <c r="Z9" s="51"/>
      <c r="AA9" s="51" t="s">
        <v>995</v>
      </c>
      <c r="AB9" s="51" t="s">
        <v>996</v>
      </c>
      <c r="AC9" s="51" t="s">
        <v>1199</v>
      </c>
      <c r="AD9" s="53" t="s">
        <v>997</v>
      </c>
      <c r="AE9" s="53" t="s">
        <v>284</v>
      </c>
      <c r="AF9" s="53" t="s">
        <v>290</v>
      </c>
      <c r="AG9" s="53" t="s">
        <v>291</v>
      </c>
      <c r="AH9" s="51" t="s">
        <v>292</v>
      </c>
      <c r="AI9" s="51" t="s">
        <v>293</v>
      </c>
      <c r="AJ9" s="51" t="s">
        <v>294</v>
      </c>
      <c r="AK9" s="51" t="s">
        <v>295</v>
      </c>
      <c r="AL9" s="51">
        <v>1969</v>
      </c>
      <c r="AM9" s="51">
        <f>2007-AL9</f>
        <v>38</v>
      </c>
      <c r="AN9" s="51" t="s">
        <v>1201</v>
      </c>
      <c r="AO9" s="51"/>
      <c r="AP9" s="51" t="s">
        <v>1736</v>
      </c>
      <c r="AQ9" s="51" t="s">
        <v>998</v>
      </c>
      <c r="AR9" s="51"/>
      <c r="AS9" s="51" t="s">
        <v>1206</v>
      </c>
      <c r="AT9" s="51" t="s">
        <v>10</v>
      </c>
      <c r="AU9" s="51" t="s">
        <v>12</v>
      </c>
      <c r="AV9" s="51" t="s">
        <v>13</v>
      </c>
      <c r="AW9" s="51"/>
      <c r="AX9" s="52"/>
      <c r="AY9" s="52"/>
      <c r="AZ9" s="52"/>
      <c r="BA9" s="52"/>
      <c r="BB9" s="51"/>
      <c r="BC9" s="51"/>
      <c r="BD9" s="51">
        <v>1969</v>
      </c>
      <c r="BE9" s="51" t="s">
        <v>172</v>
      </c>
      <c r="BF9" s="51" t="s">
        <v>975</v>
      </c>
      <c r="BG9" s="55" t="s">
        <v>296</v>
      </c>
      <c r="BH9" s="51"/>
      <c r="BI9" s="51"/>
      <c r="BJ9" s="54" t="s">
        <v>297</v>
      </c>
      <c r="BK9" s="51" t="s">
        <v>1736</v>
      </c>
      <c r="BL9" s="51"/>
      <c r="BM9" s="51" t="s">
        <v>1736</v>
      </c>
      <c r="BN9" s="51" t="s">
        <v>298</v>
      </c>
      <c r="BO9" s="56">
        <v>156</v>
      </c>
      <c r="BP9" s="57">
        <v>6</v>
      </c>
      <c r="BQ9" s="56">
        <v>610</v>
      </c>
      <c r="BR9" s="57">
        <v>610</v>
      </c>
      <c r="BS9" s="56">
        <v>200</v>
      </c>
      <c r="BT9" s="57">
        <v>16</v>
      </c>
      <c r="BU9" s="58">
        <v>1.2</v>
      </c>
      <c r="BV9" s="87"/>
      <c r="BW9" s="60">
        <v>80</v>
      </c>
      <c r="BX9" s="87"/>
      <c r="BY9" s="60">
        <v>4.5</v>
      </c>
      <c r="BZ9" s="87"/>
      <c r="CA9" s="60">
        <v>0</v>
      </c>
      <c r="CB9" s="87"/>
      <c r="CC9" s="60">
        <v>0</v>
      </c>
      <c r="CD9" s="87"/>
      <c r="CE9" s="61">
        <v>15</v>
      </c>
      <c r="CF9" s="62"/>
      <c r="CG9" s="63">
        <v>6</v>
      </c>
      <c r="CH9" s="64">
        <v>4</v>
      </c>
      <c r="CI9" s="65">
        <v>0</v>
      </c>
      <c r="CJ9" s="63">
        <v>2</v>
      </c>
      <c r="CK9" s="64">
        <v>2</v>
      </c>
      <c r="CL9" s="65">
        <v>2</v>
      </c>
      <c r="CM9" s="69"/>
      <c r="CN9" s="63">
        <v>4</v>
      </c>
      <c r="CO9" s="64">
        <v>2</v>
      </c>
      <c r="CP9" s="65">
        <v>6</v>
      </c>
      <c r="CQ9" s="63">
        <v>5</v>
      </c>
      <c r="CR9" s="64">
        <v>1</v>
      </c>
      <c r="CS9" s="65">
        <v>6</v>
      </c>
      <c r="CT9" s="63">
        <v>9</v>
      </c>
      <c r="CU9" s="64">
        <v>2</v>
      </c>
      <c r="CV9" s="65">
        <v>11</v>
      </c>
      <c r="CW9" s="63">
        <v>0</v>
      </c>
      <c r="CX9" s="64">
        <v>0</v>
      </c>
      <c r="CY9" s="65">
        <v>0</v>
      </c>
      <c r="CZ9" s="63">
        <v>0</v>
      </c>
      <c r="DA9" s="64">
        <v>0</v>
      </c>
      <c r="DB9" s="65">
        <v>0</v>
      </c>
      <c r="DC9" s="63">
        <v>0</v>
      </c>
      <c r="DD9" s="64">
        <v>0</v>
      </c>
      <c r="DE9" s="65">
        <v>0</v>
      </c>
      <c r="DF9" s="63">
        <v>0</v>
      </c>
      <c r="DG9" s="64">
        <v>0</v>
      </c>
      <c r="DH9" s="65">
        <v>0</v>
      </c>
      <c r="DI9" s="63">
        <v>4</v>
      </c>
      <c r="DJ9" s="64">
        <v>2</v>
      </c>
      <c r="DK9" s="65">
        <v>6</v>
      </c>
      <c r="DL9" s="63">
        <v>6</v>
      </c>
      <c r="DM9" s="64">
        <v>0</v>
      </c>
      <c r="DN9" s="65">
        <v>6</v>
      </c>
      <c r="DO9" s="63">
        <v>9</v>
      </c>
      <c r="DP9" s="64">
        <v>3</v>
      </c>
      <c r="DQ9" s="65">
        <v>12</v>
      </c>
      <c r="DR9" s="63">
        <v>0</v>
      </c>
      <c r="DS9" s="64">
        <v>0</v>
      </c>
      <c r="DT9" s="65">
        <v>0</v>
      </c>
      <c r="DU9" s="63">
        <v>2</v>
      </c>
      <c r="DV9" s="64">
        <v>0</v>
      </c>
      <c r="DW9" s="65">
        <v>2</v>
      </c>
      <c r="DX9" s="63">
        <v>0</v>
      </c>
      <c r="DY9" s="64">
        <v>0</v>
      </c>
      <c r="DZ9" s="65">
        <v>0</v>
      </c>
      <c r="EA9" s="63">
        <v>0</v>
      </c>
      <c r="EB9" s="64">
        <v>0</v>
      </c>
      <c r="EC9" s="65">
        <v>0</v>
      </c>
      <c r="ED9" s="63">
        <v>8</v>
      </c>
      <c r="EE9" s="64">
        <v>1</v>
      </c>
      <c r="EF9" s="65">
        <v>9</v>
      </c>
      <c r="EG9" s="62"/>
      <c r="EH9" s="63"/>
      <c r="EI9" s="64"/>
      <c r="EJ9" s="65"/>
      <c r="EK9" s="63"/>
      <c r="EL9" s="64"/>
      <c r="EM9" s="65"/>
      <c r="EN9" s="63"/>
      <c r="EO9" s="64"/>
      <c r="EP9" s="65"/>
      <c r="EQ9" s="63"/>
      <c r="ER9" s="64"/>
      <c r="ES9" s="65"/>
      <c r="ET9" s="56"/>
      <c r="EU9" s="70"/>
      <c r="EV9" s="70">
        <v>0</v>
      </c>
      <c r="EW9" s="70">
        <v>0</v>
      </c>
      <c r="EX9" s="71"/>
      <c r="EY9" s="70"/>
      <c r="EZ9" s="71"/>
      <c r="FA9" s="60"/>
      <c r="FB9" s="56"/>
      <c r="FC9" s="70"/>
      <c r="FD9" s="70">
        <v>0</v>
      </c>
      <c r="FE9" s="70">
        <v>0</v>
      </c>
      <c r="FF9" s="70"/>
      <c r="FG9" s="70"/>
      <c r="FH9" s="71"/>
      <c r="FI9" s="60"/>
      <c r="FJ9" s="63" t="s">
        <v>1741</v>
      </c>
      <c r="FK9" s="70"/>
      <c r="FL9" s="70"/>
      <c r="FM9" s="70">
        <v>0</v>
      </c>
      <c r="FN9" s="71"/>
      <c r="FO9" s="72"/>
      <c r="FP9" s="71"/>
      <c r="FQ9" s="60"/>
      <c r="FR9" s="73">
        <v>6</v>
      </c>
      <c r="FS9" s="74">
        <v>4</v>
      </c>
      <c r="FT9" s="74">
        <v>9</v>
      </c>
      <c r="FU9" s="75"/>
      <c r="FV9" s="74"/>
      <c r="FW9" s="90"/>
      <c r="FX9" s="91"/>
      <c r="FY9" s="56"/>
      <c r="FZ9" s="70"/>
      <c r="GA9" s="70"/>
      <c r="GB9" s="70"/>
      <c r="GC9" s="71"/>
      <c r="GD9" s="70"/>
      <c r="GE9" s="71"/>
      <c r="GF9" s="71"/>
      <c r="GG9" s="57"/>
      <c r="GH9" s="56"/>
      <c r="GI9" s="70"/>
      <c r="GJ9" s="70"/>
      <c r="GK9" s="70"/>
      <c r="GL9" s="71"/>
      <c r="GM9" s="70"/>
      <c r="GN9" s="71"/>
      <c r="GO9" s="71"/>
      <c r="GP9" s="57"/>
      <c r="GQ9" s="56"/>
      <c r="GR9" s="70"/>
      <c r="GS9" s="70"/>
      <c r="GT9" s="70"/>
      <c r="GU9" s="71"/>
      <c r="GV9" s="70"/>
      <c r="GW9" s="71"/>
      <c r="GX9" s="71"/>
      <c r="GY9" s="57"/>
      <c r="GZ9" s="63" t="s">
        <v>1741</v>
      </c>
      <c r="HA9" s="70"/>
      <c r="HB9" s="70"/>
      <c r="HC9" s="70"/>
      <c r="HD9" s="70"/>
      <c r="HE9" s="71"/>
      <c r="HF9" s="70"/>
      <c r="HG9" s="71"/>
      <c r="HH9" s="71"/>
      <c r="HI9" s="57"/>
      <c r="HJ9" s="63" t="s">
        <v>1103</v>
      </c>
      <c r="HK9" s="70">
        <v>0</v>
      </c>
      <c r="HL9" s="70">
        <v>4</v>
      </c>
      <c r="HM9" s="70">
        <v>6</v>
      </c>
      <c r="HN9" s="70">
        <v>2</v>
      </c>
      <c r="HO9" s="71"/>
      <c r="HP9" s="70"/>
      <c r="HQ9" s="81"/>
      <c r="HR9" s="81"/>
      <c r="HS9" s="65"/>
      <c r="HT9" s="78">
        <v>60</v>
      </c>
      <c r="HU9" s="78" t="s">
        <v>299</v>
      </c>
      <c r="HV9" s="78">
        <v>0</v>
      </c>
      <c r="HW9" s="51" t="s">
        <v>975</v>
      </c>
      <c r="HX9" s="79"/>
      <c r="HY9" s="70">
        <v>0</v>
      </c>
      <c r="HZ9" s="70">
        <v>0</v>
      </c>
      <c r="IA9" s="70">
        <v>0</v>
      </c>
      <c r="IB9" s="70">
        <v>0</v>
      </c>
      <c r="IC9" s="70"/>
      <c r="ID9" s="81"/>
      <c r="IE9" s="81"/>
      <c r="IF9" s="80"/>
      <c r="IG9" s="56">
        <v>0</v>
      </c>
      <c r="IH9" s="70">
        <v>0</v>
      </c>
      <c r="II9" s="70">
        <v>0</v>
      </c>
      <c r="IJ9" s="70">
        <v>0</v>
      </c>
      <c r="IK9" s="70"/>
      <c r="IL9" s="81"/>
      <c r="IM9" s="89"/>
      <c r="IN9" s="56">
        <v>0</v>
      </c>
      <c r="IO9" s="70">
        <v>0</v>
      </c>
      <c r="IP9" s="70">
        <v>0</v>
      </c>
      <c r="IQ9" s="70">
        <v>0</v>
      </c>
      <c r="IR9" s="70"/>
      <c r="IS9" s="81"/>
      <c r="IT9" s="81"/>
      <c r="IU9" s="80"/>
      <c r="IV9" s="51" t="s">
        <v>999</v>
      </c>
    </row>
    <row r="10" spans="1:256" ht="38.25">
      <c r="A10" s="36">
        <v>8</v>
      </c>
      <c r="B10" s="51" t="s">
        <v>1300</v>
      </c>
      <c r="C10" s="51" t="s">
        <v>513</v>
      </c>
      <c r="D10" s="51"/>
      <c r="E10" s="51"/>
      <c r="F10" s="51"/>
      <c r="G10" s="51"/>
      <c r="H10" s="51"/>
      <c r="I10" s="51"/>
      <c r="J10" s="51"/>
      <c r="K10" s="51"/>
      <c r="L10" s="51"/>
      <c r="M10" s="51"/>
      <c r="N10" s="52"/>
      <c r="O10" s="51"/>
      <c r="P10" s="53"/>
      <c r="Q10" s="53"/>
      <c r="R10" s="53"/>
      <c r="S10" s="51"/>
      <c r="T10" s="54"/>
      <c r="U10" s="54"/>
      <c r="V10" s="51"/>
      <c r="W10" s="51"/>
      <c r="X10" s="51"/>
      <c r="Y10" s="51"/>
      <c r="Z10" s="51"/>
      <c r="AA10" s="51"/>
      <c r="AB10" s="51"/>
      <c r="AC10" s="51"/>
      <c r="AD10" s="53"/>
      <c r="AE10" s="53"/>
      <c r="AF10" s="53"/>
      <c r="AG10" s="53"/>
      <c r="AH10" s="54"/>
      <c r="AI10" s="54"/>
      <c r="AJ10" s="51"/>
      <c r="AK10" s="51"/>
      <c r="AL10" s="51"/>
      <c r="AM10" s="51"/>
      <c r="AN10" s="51"/>
      <c r="AO10" s="51"/>
      <c r="AP10" s="51"/>
      <c r="AQ10" s="51"/>
      <c r="AR10" s="51"/>
      <c r="AS10" s="51"/>
      <c r="AT10" s="51"/>
      <c r="AU10" s="51"/>
      <c r="AV10" s="51"/>
      <c r="AW10" s="51"/>
      <c r="AX10" s="52"/>
      <c r="AY10" s="52"/>
      <c r="AZ10" s="52"/>
      <c r="BA10" s="52"/>
      <c r="BB10" s="51"/>
      <c r="BC10" s="51"/>
      <c r="BD10" s="51"/>
      <c r="BE10" s="51"/>
      <c r="BF10" s="51"/>
      <c r="BG10" s="55"/>
      <c r="BH10" s="52"/>
      <c r="BI10" s="52"/>
      <c r="BJ10" s="54"/>
      <c r="BK10" s="51"/>
      <c r="BL10" s="51"/>
      <c r="BM10" s="51"/>
      <c r="BN10" s="51"/>
      <c r="BO10" s="56"/>
      <c r="BP10" s="57"/>
      <c r="BQ10" s="56"/>
      <c r="BR10" s="57"/>
      <c r="BS10" s="56"/>
      <c r="BT10" s="57"/>
      <c r="BU10" s="92"/>
      <c r="BV10" s="93"/>
      <c r="BW10" s="94"/>
      <c r="BX10" s="93"/>
      <c r="BY10" s="94"/>
      <c r="BZ10" s="93"/>
      <c r="CA10" s="94"/>
      <c r="CB10" s="93"/>
      <c r="CC10" s="94"/>
      <c r="CD10" s="93"/>
      <c r="CE10" s="95"/>
      <c r="CF10" s="62"/>
      <c r="CG10" s="63"/>
      <c r="CH10" s="64"/>
      <c r="CI10" s="65"/>
      <c r="CJ10" s="63"/>
      <c r="CK10" s="64"/>
      <c r="CL10" s="65"/>
      <c r="CM10" s="69"/>
      <c r="CN10" s="63"/>
      <c r="CO10" s="64"/>
      <c r="CP10" s="65"/>
      <c r="CQ10" s="63"/>
      <c r="CR10" s="64"/>
      <c r="CS10" s="65"/>
      <c r="CT10" s="63"/>
      <c r="CU10" s="64"/>
      <c r="CV10" s="65"/>
      <c r="CW10" s="63"/>
      <c r="CX10" s="64"/>
      <c r="CY10" s="65"/>
      <c r="CZ10" s="63"/>
      <c r="DA10" s="64"/>
      <c r="DB10" s="65"/>
      <c r="DC10" s="63"/>
      <c r="DD10" s="64"/>
      <c r="DE10" s="65"/>
      <c r="DF10" s="63"/>
      <c r="DG10" s="64"/>
      <c r="DH10" s="65"/>
      <c r="DI10" s="63"/>
      <c r="DJ10" s="64"/>
      <c r="DK10" s="65"/>
      <c r="DL10" s="63"/>
      <c r="DM10" s="64"/>
      <c r="DN10" s="65"/>
      <c r="DO10" s="63"/>
      <c r="DP10" s="64"/>
      <c r="DQ10" s="65"/>
      <c r="DR10" s="63"/>
      <c r="DS10" s="64"/>
      <c r="DT10" s="65"/>
      <c r="DU10" s="63"/>
      <c r="DV10" s="64"/>
      <c r="DW10" s="65"/>
      <c r="DX10" s="63"/>
      <c r="DY10" s="64"/>
      <c r="DZ10" s="65"/>
      <c r="EA10" s="63"/>
      <c r="EB10" s="64"/>
      <c r="EC10" s="65"/>
      <c r="ED10" s="63"/>
      <c r="EE10" s="64"/>
      <c r="EF10" s="65"/>
      <c r="EG10" s="62"/>
      <c r="EH10" s="63"/>
      <c r="EI10" s="64"/>
      <c r="EJ10" s="65"/>
      <c r="EK10" s="63"/>
      <c r="EL10" s="64"/>
      <c r="EM10" s="65"/>
      <c r="EN10" s="63"/>
      <c r="EO10" s="64"/>
      <c r="EP10" s="65"/>
      <c r="EQ10" s="63"/>
      <c r="ER10" s="64"/>
      <c r="ES10" s="65"/>
      <c r="ET10" s="56"/>
      <c r="EU10" s="70"/>
      <c r="EV10" s="70"/>
      <c r="EW10" s="70"/>
      <c r="EX10" s="71"/>
      <c r="EY10" s="70"/>
      <c r="EZ10" s="71"/>
      <c r="FA10" s="60"/>
      <c r="FB10" s="56"/>
      <c r="FC10" s="70"/>
      <c r="FD10" s="70"/>
      <c r="FE10" s="70"/>
      <c r="FF10" s="70"/>
      <c r="FG10" s="70"/>
      <c r="FH10" s="71"/>
      <c r="FI10" s="60"/>
      <c r="FJ10" s="73"/>
      <c r="FK10" s="70"/>
      <c r="FL10" s="70"/>
      <c r="FM10" s="70"/>
      <c r="FN10" s="71"/>
      <c r="FO10" s="72"/>
      <c r="FP10" s="71"/>
      <c r="FQ10" s="60"/>
      <c r="FR10" s="73"/>
      <c r="FS10" s="74"/>
      <c r="FT10" s="74"/>
      <c r="FU10" s="75"/>
      <c r="FV10" s="74"/>
      <c r="FW10" s="76"/>
      <c r="FX10" s="77"/>
      <c r="FY10" s="56"/>
      <c r="FZ10" s="70"/>
      <c r="GA10" s="70"/>
      <c r="GB10" s="70"/>
      <c r="GC10" s="71"/>
      <c r="GD10" s="70"/>
      <c r="GE10" s="71"/>
      <c r="GF10" s="71"/>
      <c r="GG10" s="57"/>
      <c r="GH10" s="56"/>
      <c r="GI10" s="70"/>
      <c r="GJ10" s="70"/>
      <c r="GK10" s="70"/>
      <c r="GL10" s="71"/>
      <c r="GM10" s="70"/>
      <c r="GN10" s="71"/>
      <c r="GO10" s="71"/>
      <c r="GP10" s="57"/>
      <c r="GQ10" s="56"/>
      <c r="GR10" s="70"/>
      <c r="GS10" s="70"/>
      <c r="GT10" s="70"/>
      <c r="GU10" s="71"/>
      <c r="GV10" s="70"/>
      <c r="GW10" s="71"/>
      <c r="GX10" s="71"/>
      <c r="GY10" s="57"/>
      <c r="GZ10" s="73"/>
      <c r="HA10" s="70"/>
      <c r="HB10" s="70"/>
      <c r="HC10" s="70"/>
      <c r="HD10" s="70"/>
      <c r="HE10" s="71"/>
      <c r="HF10" s="70"/>
      <c r="HG10" s="71"/>
      <c r="HH10" s="71"/>
      <c r="HI10" s="57"/>
      <c r="HJ10" s="73"/>
      <c r="HK10" s="70"/>
      <c r="HL10" s="70"/>
      <c r="HM10" s="70"/>
      <c r="HN10" s="70"/>
      <c r="HO10" s="71"/>
      <c r="HP10" s="70"/>
      <c r="HQ10" s="71"/>
      <c r="HR10" s="71"/>
      <c r="HS10" s="96"/>
      <c r="HT10" s="88"/>
      <c r="HU10" s="88"/>
      <c r="HV10" s="88"/>
      <c r="HW10" s="82"/>
      <c r="HX10" s="79"/>
      <c r="HY10" s="70"/>
      <c r="HZ10" s="70"/>
      <c r="IA10" s="70"/>
      <c r="IB10" s="70"/>
      <c r="IC10" s="70"/>
      <c r="ID10" s="71"/>
      <c r="IE10" s="71"/>
      <c r="IF10" s="65"/>
      <c r="IG10" s="56"/>
      <c r="IH10" s="70"/>
      <c r="II10" s="70"/>
      <c r="IJ10" s="70"/>
      <c r="IK10" s="70"/>
      <c r="IL10" s="71"/>
      <c r="IM10" s="60"/>
      <c r="IN10" s="56"/>
      <c r="IO10" s="70"/>
      <c r="IP10" s="70"/>
      <c r="IQ10" s="70"/>
      <c r="IR10" s="70"/>
      <c r="IS10" s="71"/>
      <c r="IT10" s="71"/>
      <c r="IU10" s="65"/>
      <c r="IV10" s="51"/>
    </row>
    <row r="11" spans="1:256" ht="97.5" customHeight="1">
      <c r="A11" s="36">
        <v>9</v>
      </c>
      <c r="B11" s="51" t="s">
        <v>1300</v>
      </c>
      <c r="C11" s="51" t="s">
        <v>1458</v>
      </c>
      <c r="D11" s="51" t="s">
        <v>1459</v>
      </c>
      <c r="E11" s="51"/>
      <c r="F11" s="51" t="s">
        <v>1460</v>
      </c>
      <c r="G11" s="51"/>
      <c r="H11" s="51" t="s">
        <v>1461</v>
      </c>
      <c r="I11" s="51" t="s">
        <v>114</v>
      </c>
      <c r="J11" s="51"/>
      <c r="K11" s="51" t="s">
        <v>1462</v>
      </c>
      <c r="L11" s="51" t="s">
        <v>1463</v>
      </c>
      <c r="M11" s="51" t="s">
        <v>1464</v>
      </c>
      <c r="N11" s="52"/>
      <c r="O11" s="51" t="s">
        <v>1465</v>
      </c>
      <c r="P11" s="53" t="s">
        <v>1467</v>
      </c>
      <c r="Q11" s="53" t="s">
        <v>1466</v>
      </c>
      <c r="R11" s="53"/>
      <c r="S11" s="51"/>
      <c r="T11" s="54" t="s">
        <v>1468</v>
      </c>
      <c r="U11" s="54"/>
      <c r="V11" s="51"/>
      <c r="W11" s="51" t="s">
        <v>1459</v>
      </c>
      <c r="X11" s="51"/>
      <c r="Y11" s="51" t="s">
        <v>1469</v>
      </c>
      <c r="Z11" s="51"/>
      <c r="AA11" s="51" t="s">
        <v>1470</v>
      </c>
      <c r="AB11" s="51" t="s">
        <v>1471</v>
      </c>
      <c r="AC11" s="51"/>
      <c r="AD11" s="53" t="s">
        <v>1472</v>
      </c>
      <c r="AE11" s="53"/>
      <c r="AF11" s="53"/>
      <c r="AG11" s="53"/>
      <c r="AH11" s="54" t="s">
        <v>1473</v>
      </c>
      <c r="AI11" s="54"/>
      <c r="AJ11" s="51"/>
      <c r="AK11" s="51" t="s">
        <v>1474</v>
      </c>
      <c r="AL11" s="51">
        <v>1985</v>
      </c>
      <c r="AM11" s="51">
        <f>2007-AL11</f>
        <v>22</v>
      </c>
      <c r="AN11" s="51" t="s">
        <v>1201</v>
      </c>
      <c r="AO11" s="51" t="s">
        <v>1475</v>
      </c>
      <c r="AP11" s="51" t="s">
        <v>1736</v>
      </c>
      <c r="AQ11" s="51" t="s">
        <v>1476</v>
      </c>
      <c r="AR11" s="51"/>
      <c r="AS11" s="51"/>
      <c r="AT11" s="51"/>
      <c r="AU11" s="51"/>
      <c r="AV11" s="51"/>
      <c r="AW11" s="51"/>
      <c r="AX11" s="52"/>
      <c r="AY11" s="52"/>
      <c r="AZ11" s="52"/>
      <c r="BA11" s="52"/>
      <c r="BB11" s="51"/>
      <c r="BC11" s="51"/>
      <c r="BD11" s="51"/>
      <c r="BE11" s="51"/>
      <c r="BF11" s="51"/>
      <c r="BG11" s="55"/>
      <c r="BH11" s="52"/>
      <c r="BI11" s="52"/>
      <c r="BJ11" s="54"/>
      <c r="BK11" s="51"/>
      <c r="BM11" s="51" t="s">
        <v>1736</v>
      </c>
      <c r="BN11" s="51" t="s">
        <v>1477</v>
      </c>
      <c r="BO11" s="56">
        <v>15</v>
      </c>
      <c r="BP11" s="57"/>
      <c r="BQ11" s="56"/>
      <c r="BR11" s="57"/>
      <c r="BS11" s="56">
        <v>30</v>
      </c>
      <c r="BT11" s="57"/>
      <c r="BU11" s="92"/>
      <c r="BV11" s="93">
        <v>100</v>
      </c>
      <c r="BW11" s="94"/>
      <c r="BX11" s="93">
        <v>0</v>
      </c>
      <c r="BY11" s="94"/>
      <c r="BZ11" s="93">
        <v>5</v>
      </c>
      <c r="CA11" s="94"/>
      <c r="CB11" s="93">
        <v>90</v>
      </c>
      <c r="CC11" s="94"/>
      <c r="CD11" s="93">
        <v>4</v>
      </c>
      <c r="CE11" s="95"/>
      <c r="CF11" s="62"/>
      <c r="CG11" s="63">
        <v>10</v>
      </c>
      <c r="CH11" s="64">
        <v>12</v>
      </c>
      <c r="CI11" s="65"/>
      <c r="CJ11" s="63"/>
      <c r="CK11" s="64"/>
      <c r="CL11" s="65"/>
      <c r="CM11" s="69"/>
      <c r="CN11" s="63">
        <v>8</v>
      </c>
      <c r="CO11" s="64">
        <v>2</v>
      </c>
      <c r="CP11" s="65">
        <v>10</v>
      </c>
      <c r="CQ11" s="63">
        <v>11</v>
      </c>
      <c r="CR11" s="64">
        <v>1</v>
      </c>
      <c r="CS11" s="65">
        <v>12</v>
      </c>
      <c r="CT11" s="63">
        <v>10</v>
      </c>
      <c r="CU11" s="64">
        <v>2</v>
      </c>
      <c r="CV11" s="65">
        <v>12</v>
      </c>
      <c r="CW11" s="63">
        <v>15</v>
      </c>
      <c r="CX11" s="64">
        <v>6</v>
      </c>
      <c r="CY11" s="65">
        <v>21</v>
      </c>
      <c r="CZ11" s="63"/>
      <c r="DA11" s="64"/>
      <c r="DB11" s="65"/>
      <c r="DC11" s="63"/>
      <c r="DD11" s="64"/>
      <c r="DE11" s="65"/>
      <c r="DF11" s="63">
        <v>0</v>
      </c>
      <c r="DG11" s="64">
        <v>2</v>
      </c>
      <c r="DH11" s="65">
        <v>2</v>
      </c>
      <c r="DI11" s="63"/>
      <c r="DJ11" s="64"/>
      <c r="DK11" s="65"/>
      <c r="DL11" s="63">
        <v>8</v>
      </c>
      <c r="DM11" s="64">
        <v>0</v>
      </c>
      <c r="DN11" s="65">
        <v>8</v>
      </c>
      <c r="DO11" s="63"/>
      <c r="DP11" s="64"/>
      <c r="DQ11" s="65"/>
      <c r="DR11" s="63">
        <v>0</v>
      </c>
      <c r="DS11" s="64">
        <v>0</v>
      </c>
      <c r="DT11" s="65">
        <v>0</v>
      </c>
      <c r="DU11" s="63">
        <v>3</v>
      </c>
      <c r="DV11" s="64">
        <v>2</v>
      </c>
      <c r="DW11" s="65">
        <v>5</v>
      </c>
      <c r="DX11" s="63"/>
      <c r="DY11" s="64"/>
      <c r="DZ11" s="65"/>
      <c r="EA11" s="63">
        <v>8</v>
      </c>
      <c r="EB11" s="64">
        <v>0</v>
      </c>
      <c r="EC11" s="65">
        <v>8</v>
      </c>
      <c r="ED11" s="63">
        <v>4</v>
      </c>
      <c r="EE11" s="64">
        <v>0</v>
      </c>
      <c r="EF11" s="65">
        <v>4</v>
      </c>
      <c r="EG11" s="62"/>
      <c r="EH11" s="63"/>
      <c r="EI11" s="64"/>
      <c r="EJ11" s="65"/>
      <c r="EK11" s="63"/>
      <c r="EL11" s="64"/>
      <c r="EM11" s="65"/>
      <c r="EN11" s="63"/>
      <c r="EO11" s="64"/>
      <c r="EP11" s="65"/>
      <c r="EQ11" s="63"/>
      <c r="ER11" s="64"/>
      <c r="ES11" s="65"/>
      <c r="ET11" s="56"/>
      <c r="EU11" s="70"/>
      <c r="EV11" s="70"/>
      <c r="EW11" s="70"/>
      <c r="EX11" s="71"/>
      <c r="EY11" s="70"/>
      <c r="EZ11" s="71"/>
      <c r="FA11" s="60"/>
      <c r="FB11" s="56"/>
      <c r="FC11" s="70"/>
      <c r="FD11" s="70"/>
      <c r="FE11" s="70"/>
      <c r="FF11" s="70"/>
      <c r="FG11" s="70"/>
      <c r="FH11" s="71"/>
      <c r="FI11" s="60"/>
      <c r="FJ11" s="73"/>
      <c r="FK11" s="70"/>
      <c r="FL11" s="70"/>
      <c r="FM11" s="70"/>
      <c r="FN11" s="71"/>
      <c r="FO11" s="72"/>
      <c r="FP11" s="71"/>
      <c r="FQ11" s="60"/>
      <c r="FR11" s="73">
        <v>40</v>
      </c>
      <c r="FS11" s="74"/>
      <c r="FT11" s="74"/>
      <c r="FU11" s="75"/>
      <c r="FV11" s="74">
        <v>10</v>
      </c>
      <c r="FW11" s="76">
        <v>100</v>
      </c>
      <c r="FX11" s="77"/>
      <c r="FY11" s="56"/>
      <c r="FZ11" s="70"/>
      <c r="GA11" s="70"/>
      <c r="GB11" s="70"/>
      <c r="GC11" s="71"/>
      <c r="GD11" s="70"/>
      <c r="GE11" s="71"/>
      <c r="GF11" s="71"/>
      <c r="GG11" s="57"/>
      <c r="GH11" s="56"/>
      <c r="GI11" s="70"/>
      <c r="GJ11" s="70"/>
      <c r="GK11" s="70"/>
      <c r="GL11" s="71"/>
      <c r="GM11" s="70"/>
      <c r="GN11" s="71"/>
      <c r="GO11" s="71"/>
      <c r="GP11" s="57"/>
      <c r="GQ11" s="56"/>
      <c r="GR11" s="70"/>
      <c r="GS11" s="70"/>
      <c r="GT11" s="70"/>
      <c r="GU11" s="71"/>
      <c r="GV11" s="70"/>
      <c r="GW11" s="71"/>
      <c r="GX11" s="71"/>
      <c r="GY11" s="57"/>
      <c r="GZ11" s="73"/>
      <c r="HA11" s="70"/>
      <c r="HB11" s="70"/>
      <c r="HC11" s="70"/>
      <c r="HD11" s="70"/>
      <c r="HE11" s="71"/>
      <c r="HF11" s="70"/>
      <c r="HG11" s="71"/>
      <c r="HH11" s="71"/>
      <c r="HI11" s="57"/>
      <c r="HJ11" s="73"/>
      <c r="HK11" s="70"/>
      <c r="HL11" s="70"/>
      <c r="HM11" s="70"/>
      <c r="HN11" s="70"/>
      <c r="HO11" s="71"/>
      <c r="HP11" s="70"/>
      <c r="HQ11" s="71"/>
      <c r="HR11" s="71"/>
      <c r="HS11" s="96"/>
      <c r="HT11" s="88">
        <v>90</v>
      </c>
      <c r="HU11" s="88">
        <v>2</v>
      </c>
      <c r="HV11" s="88">
        <v>100</v>
      </c>
      <c r="HW11" s="82"/>
      <c r="HX11" s="79" t="s">
        <v>1736</v>
      </c>
      <c r="HY11" s="70">
        <v>5</v>
      </c>
      <c r="HZ11" s="70"/>
      <c r="IA11" s="70"/>
      <c r="IB11" s="70"/>
      <c r="IC11" s="70">
        <v>0.5</v>
      </c>
      <c r="ID11" s="71"/>
      <c r="IE11" s="71"/>
      <c r="IF11" s="65"/>
      <c r="IG11" s="56"/>
      <c r="IH11" s="70"/>
      <c r="II11" s="70"/>
      <c r="IJ11" s="70"/>
      <c r="IK11" s="70"/>
      <c r="IL11" s="71"/>
      <c r="IM11" s="60"/>
      <c r="IN11" s="56"/>
      <c r="IO11" s="70"/>
      <c r="IP11" s="70"/>
      <c r="IQ11" s="70"/>
      <c r="IR11" s="70"/>
      <c r="IS11" s="71"/>
      <c r="IT11" s="71"/>
      <c r="IU11" s="65"/>
      <c r="IV11" s="51"/>
    </row>
    <row r="12" spans="1:256" ht="63.75">
      <c r="A12" s="36">
        <v>10</v>
      </c>
      <c r="B12" s="51" t="s">
        <v>200</v>
      </c>
      <c r="C12" s="51" t="s">
        <v>1478</v>
      </c>
      <c r="D12" s="51" t="s">
        <v>1479</v>
      </c>
      <c r="E12" s="51" t="s">
        <v>1480</v>
      </c>
      <c r="F12" s="51" t="s">
        <v>1481</v>
      </c>
      <c r="G12" s="51"/>
      <c r="H12" s="51" t="s">
        <v>1482</v>
      </c>
      <c r="I12" s="51" t="s">
        <v>1483</v>
      </c>
      <c r="J12" s="51"/>
      <c r="K12" s="51" t="s">
        <v>1484</v>
      </c>
      <c r="L12" s="51" t="s">
        <v>1485</v>
      </c>
      <c r="M12" s="51" t="s">
        <v>1486</v>
      </c>
      <c r="N12" s="52"/>
      <c r="O12" s="51">
        <v>225</v>
      </c>
      <c r="P12" s="53" t="s">
        <v>1487</v>
      </c>
      <c r="Q12" s="53" t="s">
        <v>1488</v>
      </c>
      <c r="R12" s="53" t="s">
        <v>1489</v>
      </c>
      <c r="S12" s="51"/>
      <c r="T12" s="54" t="s">
        <v>1490</v>
      </c>
      <c r="U12" s="54" t="s">
        <v>1491</v>
      </c>
      <c r="V12" s="51"/>
      <c r="W12" s="51" t="s">
        <v>1492</v>
      </c>
      <c r="X12" s="51" t="s">
        <v>1493</v>
      </c>
      <c r="Y12" s="51" t="s">
        <v>1494</v>
      </c>
      <c r="Z12" s="51"/>
      <c r="AA12" s="51" t="s">
        <v>1495</v>
      </c>
      <c r="AB12" s="51" t="s">
        <v>1483</v>
      </c>
      <c r="AC12" s="51"/>
      <c r="AD12" s="53" t="s">
        <v>1496</v>
      </c>
      <c r="AE12" s="53"/>
      <c r="AF12" s="53" t="s">
        <v>1497</v>
      </c>
      <c r="AG12" s="53" t="s">
        <v>1498</v>
      </c>
      <c r="AH12" s="54" t="s">
        <v>1499</v>
      </c>
      <c r="AI12" s="54"/>
      <c r="AJ12" s="51"/>
      <c r="AK12" s="51"/>
      <c r="AL12" s="51">
        <v>1963</v>
      </c>
      <c r="AM12" s="51">
        <f>2007-AL12</f>
        <v>44</v>
      </c>
      <c r="AN12" s="51" t="s">
        <v>1500</v>
      </c>
      <c r="AO12" s="51"/>
      <c r="AP12" s="51"/>
      <c r="AQ12" s="51" t="s">
        <v>1501</v>
      </c>
      <c r="AR12" s="51"/>
      <c r="AS12" s="51" t="s">
        <v>1502</v>
      </c>
      <c r="AT12" s="51" t="s">
        <v>1485</v>
      </c>
      <c r="AU12" s="51"/>
      <c r="AV12" s="51" t="s">
        <v>1503</v>
      </c>
      <c r="AW12" s="51"/>
      <c r="AX12" s="52" t="s">
        <v>1488</v>
      </c>
      <c r="AY12" s="52" t="s">
        <v>1496</v>
      </c>
      <c r="AZ12" s="52" t="s">
        <v>1489</v>
      </c>
      <c r="BA12" s="52"/>
      <c r="BB12" s="51" t="s">
        <v>1490</v>
      </c>
      <c r="BC12" s="51" t="s">
        <v>1491</v>
      </c>
      <c r="BD12" s="51"/>
      <c r="BE12" s="51"/>
      <c r="BF12" s="51" t="s">
        <v>975</v>
      </c>
      <c r="BG12" s="55" t="s">
        <v>1504</v>
      </c>
      <c r="BH12" s="52" t="s">
        <v>1496</v>
      </c>
      <c r="BI12" s="52"/>
      <c r="BJ12" s="54"/>
      <c r="BK12" s="51"/>
      <c r="BL12" s="51"/>
      <c r="BM12" s="51" t="s">
        <v>1736</v>
      </c>
      <c r="BN12" s="51" t="s">
        <v>1505</v>
      </c>
      <c r="BO12" s="56"/>
      <c r="BP12" s="57">
        <v>11</v>
      </c>
      <c r="BQ12" s="56"/>
      <c r="BR12" s="57">
        <v>500</v>
      </c>
      <c r="BS12" s="56"/>
      <c r="BT12" s="57">
        <v>120</v>
      </c>
      <c r="BU12" s="92"/>
      <c r="BV12" s="93"/>
      <c r="BW12" s="94">
        <v>25</v>
      </c>
      <c r="BX12" s="93"/>
      <c r="BY12" s="94">
        <v>75</v>
      </c>
      <c r="BZ12" s="93"/>
      <c r="CA12" s="94"/>
      <c r="CB12" s="93"/>
      <c r="CC12" s="94"/>
      <c r="CD12" s="93"/>
      <c r="CE12" s="95"/>
      <c r="CF12" s="62"/>
      <c r="CG12" s="63">
        <v>11</v>
      </c>
      <c r="CH12" s="64">
        <v>16</v>
      </c>
      <c r="CI12" s="65"/>
      <c r="CJ12" s="63"/>
      <c r="CK12" s="64">
        <v>1</v>
      </c>
      <c r="CL12" s="65"/>
      <c r="CM12" s="69"/>
      <c r="CN12" s="63">
        <v>7</v>
      </c>
      <c r="CO12" s="64">
        <v>4</v>
      </c>
      <c r="CP12" s="65">
        <v>11</v>
      </c>
      <c r="CQ12" s="63">
        <v>11</v>
      </c>
      <c r="CR12" s="64">
        <v>6</v>
      </c>
      <c r="CS12" s="65">
        <v>17</v>
      </c>
      <c r="CT12" s="63">
        <v>6</v>
      </c>
      <c r="CU12" s="64">
        <v>4</v>
      </c>
      <c r="CV12" s="65">
        <v>10</v>
      </c>
      <c r="CW12" s="63">
        <v>8</v>
      </c>
      <c r="CX12" s="64">
        <v>2</v>
      </c>
      <c r="CY12" s="65">
        <v>10</v>
      </c>
      <c r="CZ12" s="63"/>
      <c r="DA12" s="64"/>
      <c r="DB12" s="65"/>
      <c r="DC12" s="63"/>
      <c r="DD12" s="64"/>
      <c r="DE12" s="65"/>
      <c r="DF12" s="63">
        <v>0</v>
      </c>
      <c r="DG12" s="64">
        <v>1</v>
      </c>
      <c r="DH12" s="65">
        <v>1</v>
      </c>
      <c r="DI12" s="63">
        <v>17</v>
      </c>
      <c r="DJ12" s="64">
        <v>8</v>
      </c>
      <c r="DK12" s="65">
        <v>25</v>
      </c>
      <c r="DL12" s="63">
        <v>1</v>
      </c>
      <c r="DM12" s="64">
        <v>1</v>
      </c>
      <c r="DN12" s="65">
        <v>2</v>
      </c>
      <c r="DO12" s="63">
        <v>17</v>
      </c>
      <c r="DP12" s="64">
        <v>10</v>
      </c>
      <c r="DQ12" s="65">
        <v>27</v>
      </c>
      <c r="DR12" s="63">
        <v>0</v>
      </c>
      <c r="DS12" s="64">
        <v>0</v>
      </c>
      <c r="DT12" s="65">
        <v>0</v>
      </c>
      <c r="DU12" s="63">
        <v>1</v>
      </c>
      <c r="DV12" s="64">
        <v>0</v>
      </c>
      <c r="DW12" s="65">
        <v>1</v>
      </c>
      <c r="DX12" s="63">
        <v>0</v>
      </c>
      <c r="DY12" s="64">
        <v>0</v>
      </c>
      <c r="DZ12" s="65">
        <v>0</v>
      </c>
      <c r="EA12" s="63">
        <v>1</v>
      </c>
      <c r="EB12" s="64">
        <v>3</v>
      </c>
      <c r="EC12" s="65">
        <v>4</v>
      </c>
      <c r="ED12" s="63">
        <v>6</v>
      </c>
      <c r="EE12" s="64">
        <v>2</v>
      </c>
      <c r="EF12" s="65">
        <v>8</v>
      </c>
      <c r="EG12" s="62"/>
      <c r="EH12" s="63"/>
      <c r="EI12" s="64"/>
      <c r="EJ12" s="65"/>
      <c r="EK12" s="63"/>
      <c r="EL12" s="64"/>
      <c r="EM12" s="65"/>
      <c r="EN12" s="63"/>
      <c r="EO12" s="64"/>
      <c r="EP12" s="65"/>
      <c r="EQ12" s="63"/>
      <c r="ER12" s="64"/>
      <c r="ES12" s="65"/>
      <c r="ET12" s="56"/>
      <c r="EU12" s="70"/>
      <c r="EV12" s="70"/>
      <c r="EW12" s="70"/>
      <c r="EX12" s="71"/>
      <c r="EY12" s="70"/>
      <c r="EZ12" s="71"/>
      <c r="FA12" s="60"/>
      <c r="FB12" s="56"/>
      <c r="FC12" s="70"/>
      <c r="FD12" s="70"/>
      <c r="FE12" s="70"/>
      <c r="FF12" s="70"/>
      <c r="FG12" s="70"/>
      <c r="FH12" s="71"/>
      <c r="FI12" s="60"/>
      <c r="FJ12" s="73"/>
      <c r="FK12" s="70">
        <v>124</v>
      </c>
      <c r="FL12" s="70">
        <v>130</v>
      </c>
      <c r="FM12" s="70"/>
      <c r="FN12" s="71"/>
      <c r="FO12" s="72">
        <v>36</v>
      </c>
      <c r="FP12" s="71">
        <v>30</v>
      </c>
      <c r="FQ12" s="60"/>
      <c r="FR12" s="73"/>
      <c r="FS12" s="74"/>
      <c r="FT12" s="74"/>
      <c r="FU12" s="75"/>
      <c r="FV12" s="74"/>
      <c r="FW12" s="76"/>
      <c r="FX12" s="77"/>
      <c r="FY12" s="56"/>
      <c r="FZ12" s="70"/>
      <c r="GA12" s="70"/>
      <c r="GB12" s="70"/>
      <c r="GC12" s="71"/>
      <c r="GD12" s="70"/>
      <c r="GE12" s="71"/>
      <c r="GF12" s="71"/>
      <c r="GG12" s="57"/>
      <c r="GH12" s="56"/>
      <c r="GI12" s="70"/>
      <c r="GJ12" s="70"/>
      <c r="GK12" s="70"/>
      <c r="GL12" s="71"/>
      <c r="GM12" s="70"/>
      <c r="GN12" s="71"/>
      <c r="GO12" s="71"/>
      <c r="GP12" s="57"/>
      <c r="GQ12" s="56"/>
      <c r="GR12" s="70"/>
      <c r="GS12" s="70"/>
      <c r="GT12" s="70"/>
      <c r="GU12" s="71"/>
      <c r="GV12" s="70"/>
      <c r="GW12" s="71"/>
      <c r="GX12" s="71"/>
      <c r="GY12" s="57"/>
      <c r="GZ12" s="73"/>
      <c r="HA12" s="70"/>
      <c r="HB12" s="70"/>
      <c r="HC12" s="70"/>
      <c r="HD12" s="70"/>
      <c r="HE12" s="71"/>
      <c r="HF12" s="70"/>
      <c r="HG12" s="71"/>
      <c r="HH12" s="71"/>
      <c r="HI12" s="57"/>
      <c r="HJ12" s="73"/>
      <c r="HK12" s="70"/>
      <c r="HL12" s="70"/>
      <c r="HM12" s="70"/>
      <c r="HN12" s="70"/>
      <c r="HO12" s="71"/>
      <c r="HP12" s="70"/>
      <c r="HQ12" s="71"/>
      <c r="HR12" s="71"/>
      <c r="HS12" s="96"/>
      <c r="HT12" s="88">
        <v>70</v>
      </c>
      <c r="HU12" s="88">
        <v>9</v>
      </c>
      <c r="HV12" s="88">
        <v>100</v>
      </c>
      <c r="HW12" s="82" t="s">
        <v>642</v>
      </c>
      <c r="HX12" s="79"/>
      <c r="HY12" s="70"/>
      <c r="HZ12" s="70"/>
      <c r="IA12" s="70"/>
      <c r="IB12" s="70"/>
      <c r="IC12" s="70"/>
      <c r="ID12" s="71"/>
      <c r="IE12" s="71"/>
      <c r="IF12" s="65"/>
      <c r="IG12" s="56"/>
      <c r="IH12" s="70"/>
      <c r="II12" s="70"/>
      <c r="IJ12" s="70"/>
      <c r="IK12" s="70"/>
      <c r="IL12" s="71"/>
      <c r="IM12" s="60"/>
      <c r="IN12" s="56"/>
      <c r="IO12" s="70"/>
      <c r="IP12" s="70"/>
      <c r="IQ12" s="70"/>
      <c r="IR12" s="70"/>
      <c r="IS12" s="71"/>
      <c r="IT12" s="71"/>
      <c r="IU12" s="65"/>
      <c r="IV12" s="51"/>
    </row>
    <row r="13" spans="1:256" ht="35.25" customHeight="1">
      <c r="A13" s="36">
        <v>11</v>
      </c>
      <c r="B13" s="51" t="s">
        <v>1413</v>
      </c>
      <c r="C13" s="51" t="s">
        <v>1405</v>
      </c>
      <c r="D13" s="51"/>
      <c r="E13" s="51" t="s">
        <v>1406</v>
      </c>
      <c r="F13" s="51" t="s">
        <v>1407</v>
      </c>
      <c r="G13" s="51" t="s">
        <v>1408</v>
      </c>
      <c r="H13" s="51" t="s">
        <v>1409</v>
      </c>
      <c r="I13" s="51" t="s">
        <v>1410</v>
      </c>
      <c r="J13" s="51"/>
      <c r="K13" s="51" t="s">
        <v>1417</v>
      </c>
      <c r="L13" s="51" t="s">
        <v>1411</v>
      </c>
      <c r="M13" s="51" t="s">
        <v>1411</v>
      </c>
      <c r="N13" s="52" t="s">
        <v>1412</v>
      </c>
      <c r="O13" s="51" t="s">
        <v>1413</v>
      </c>
      <c r="P13" s="53" t="s">
        <v>1414</v>
      </c>
      <c r="Q13" s="53"/>
      <c r="R13" s="53"/>
      <c r="S13" s="51"/>
      <c r="T13" s="54" t="s">
        <v>1415</v>
      </c>
      <c r="U13" s="51"/>
      <c r="V13" s="51"/>
      <c r="W13" s="53"/>
      <c r="X13" s="53"/>
      <c r="Y13" s="53"/>
      <c r="Z13" s="53"/>
      <c r="AA13" s="53"/>
      <c r="AB13" s="53"/>
      <c r="AC13" s="53"/>
      <c r="AD13" s="53"/>
      <c r="AE13" s="53"/>
      <c r="AF13" s="53"/>
      <c r="AG13" s="53"/>
      <c r="AH13" s="53"/>
      <c r="AI13" s="53"/>
      <c r="AJ13" s="51"/>
      <c r="AK13" s="51"/>
      <c r="AL13" s="51">
        <v>1958</v>
      </c>
      <c r="AM13" s="51">
        <f>2007-AL13</f>
        <v>49</v>
      </c>
      <c r="AN13" s="51" t="s">
        <v>1201</v>
      </c>
      <c r="AO13" s="51"/>
      <c r="AP13" s="52"/>
      <c r="AQ13" s="51" t="s">
        <v>1416</v>
      </c>
      <c r="AR13" s="51"/>
      <c r="AS13" s="51" t="s">
        <v>1206</v>
      </c>
      <c r="AT13" s="51" t="s">
        <v>1411</v>
      </c>
      <c r="AU13" s="51" t="s">
        <v>1411</v>
      </c>
      <c r="AV13" s="51" t="s">
        <v>1413</v>
      </c>
      <c r="AW13" s="51" t="s">
        <v>1412</v>
      </c>
      <c r="AX13" s="53"/>
      <c r="AY13" s="53"/>
      <c r="AZ13" s="53"/>
      <c r="BA13" s="53"/>
      <c r="BB13" s="53"/>
      <c r="BC13" s="53"/>
      <c r="BD13" s="51">
        <v>1958</v>
      </c>
      <c r="BE13" s="51"/>
      <c r="BF13" s="53"/>
      <c r="BG13" s="55" t="s">
        <v>1418</v>
      </c>
      <c r="BH13" s="53"/>
      <c r="BI13" s="53"/>
      <c r="BJ13" s="53"/>
      <c r="BK13" s="51"/>
      <c r="BL13" s="51"/>
      <c r="BM13" s="51" t="s">
        <v>1736</v>
      </c>
      <c r="BN13" s="51" t="s">
        <v>1419</v>
      </c>
      <c r="BO13" s="56">
        <v>500</v>
      </c>
      <c r="BP13" s="57">
        <v>17</v>
      </c>
      <c r="BQ13" s="56">
        <v>2500</v>
      </c>
      <c r="BR13" s="57">
        <v>0</v>
      </c>
      <c r="BS13" s="56">
        <v>150</v>
      </c>
      <c r="BT13" s="57">
        <v>25</v>
      </c>
      <c r="BU13" s="92">
        <v>100</v>
      </c>
      <c r="BV13" s="93">
        <v>100</v>
      </c>
      <c r="BW13" s="94">
        <v>100</v>
      </c>
      <c r="BX13" s="93">
        <v>0</v>
      </c>
      <c r="BY13" s="94">
        <v>0</v>
      </c>
      <c r="BZ13" s="93">
        <v>0</v>
      </c>
      <c r="CA13" s="94">
        <v>0</v>
      </c>
      <c r="CB13" s="93">
        <v>0</v>
      </c>
      <c r="CC13" s="94">
        <v>0</v>
      </c>
      <c r="CD13" s="93">
        <v>0</v>
      </c>
      <c r="CE13" s="95">
        <v>0</v>
      </c>
      <c r="CF13" s="62"/>
      <c r="CG13" s="97"/>
      <c r="CH13" s="98"/>
      <c r="CI13" s="99"/>
      <c r="CJ13" s="97"/>
      <c r="CK13" s="98"/>
      <c r="CL13" s="99"/>
      <c r="CM13" s="100"/>
      <c r="CN13" s="63">
        <v>10</v>
      </c>
      <c r="CO13" s="64">
        <v>7</v>
      </c>
      <c r="CP13" s="65">
        <f>+CN13+CO13</f>
        <v>17</v>
      </c>
      <c r="CQ13" s="63">
        <v>0</v>
      </c>
      <c r="CR13" s="64">
        <v>0</v>
      </c>
      <c r="CS13" s="65">
        <v>0</v>
      </c>
      <c r="CT13" s="63">
        <v>0</v>
      </c>
      <c r="CU13" s="64">
        <v>0</v>
      </c>
      <c r="CV13" s="65">
        <v>0</v>
      </c>
      <c r="CW13" s="63">
        <v>7</v>
      </c>
      <c r="CX13" s="64">
        <v>8</v>
      </c>
      <c r="CY13" s="65">
        <v>15</v>
      </c>
      <c r="CZ13" s="63">
        <v>0</v>
      </c>
      <c r="DA13" s="64">
        <v>0</v>
      </c>
      <c r="DB13" s="65">
        <v>0</v>
      </c>
      <c r="DC13" s="63">
        <v>0</v>
      </c>
      <c r="DD13" s="64">
        <v>0</v>
      </c>
      <c r="DE13" s="65">
        <v>0</v>
      </c>
      <c r="DF13" s="63">
        <v>7</v>
      </c>
      <c r="DG13" s="64">
        <v>8</v>
      </c>
      <c r="DH13" s="65">
        <v>15</v>
      </c>
      <c r="DI13" s="63">
        <v>4</v>
      </c>
      <c r="DJ13" s="64">
        <v>3</v>
      </c>
      <c r="DK13" s="65">
        <v>7</v>
      </c>
      <c r="DL13" s="63">
        <v>6</v>
      </c>
      <c r="DM13" s="64">
        <v>4</v>
      </c>
      <c r="DN13" s="65">
        <v>10</v>
      </c>
      <c r="DO13" s="63">
        <v>2</v>
      </c>
      <c r="DP13" s="64">
        <v>0</v>
      </c>
      <c r="DQ13" s="65">
        <v>2</v>
      </c>
      <c r="DR13" s="63">
        <v>0</v>
      </c>
      <c r="DS13" s="64">
        <v>0</v>
      </c>
      <c r="DT13" s="65">
        <v>0</v>
      </c>
      <c r="DU13" s="63">
        <v>0</v>
      </c>
      <c r="DV13" s="64">
        <v>0</v>
      </c>
      <c r="DW13" s="65">
        <v>0</v>
      </c>
      <c r="DX13" s="63">
        <v>0</v>
      </c>
      <c r="DY13" s="64">
        <v>0</v>
      </c>
      <c r="DZ13" s="65">
        <v>0</v>
      </c>
      <c r="EA13" s="63">
        <v>8</v>
      </c>
      <c r="EB13" s="64">
        <v>7</v>
      </c>
      <c r="EC13" s="65">
        <v>15</v>
      </c>
      <c r="ED13" s="63">
        <v>2</v>
      </c>
      <c r="EE13" s="64">
        <v>0</v>
      </c>
      <c r="EF13" s="65">
        <v>2</v>
      </c>
      <c r="EG13" s="62"/>
      <c r="EH13" s="63"/>
      <c r="EI13" s="64"/>
      <c r="EJ13" s="65"/>
      <c r="EK13" s="63"/>
      <c r="EL13" s="64"/>
      <c r="EM13" s="65"/>
      <c r="EN13" s="63"/>
      <c r="EO13" s="64"/>
      <c r="EP13" s="65"/>
      <c r="EQ13" s="63"/>
      <c r="ER13" s="64"/>
      <c r="ES13" s="65"/>
      <c r="ET13" s="56">
        <v>0</v>
      </c>
      <c r="EU13" s="101"/>
      <c r="EV13" s="101"/>
      <c r="EW13" s="101"/>
      <c r="EX13" s="71"/>
      <c r="EY13" s="70">
        <v>48</v>
      </c>
      <c r="EZ13" s="71">
        <v>100</v>
      </c>
      <c r="FA13" s="60"/>
      <c r="FB13" s="56">
        <v>0</v>
      </c>
      <c r="FC13" s="70">
        <v>0</v>
      </c>
      <c r="FD13" s="70"/>
      <c r="FE13" s="70">
        <v>0</v>
      </c>
      <c r="FF13" s="70"/>
      <c r="FG13" s="70"/>
      <c r="FH13" s="71"/>
      <c r="FI13" s="60"/>
      <c r="FJ13" s="63" t="s">
        <v>1741</v>
      </c>
      <c r="FK13" s="70">
        <v>0</v>
      </c>
      <c r="FL13" s="70">
        <v>0</v>
      </c>
      <c r="FM13" s="70">
        <v>0</v>
      </c>
      <c r="FN13" s="71"/>
      <c r="FO13" s="72"/>
      <c r="FP13" s="71"/>
      <c r="FQ13" s="60"/>
      <c r="FR13" s="73">
        <v>0</v>
      </c>
      <c r="FS13" s="102"/>
      <c r="FT13" s="102"/>
      <c r="FU13" s="75"/>
      <c r="FV13" s="74">
        <v>36</v>
      </c>
      <c r="FW13" s="90">
        <v>100</v>
      </c>
      <c r="FX13" s="77"/>
      <c r="FY13" s="56">
        <v>0</v>
      </c>
      <c r="FZ13" s="70">
        <v>0</v>
      </c>
      <c r="GA13" s="70"/>
      <c r="GB13" s="70">
        <v>0</v>
      </c>
      <c r="GC13" s="71"/>
      <c r="GD13" s="70"/>
      <c r="GE13" s="71"/>
      <c r="GF13" s="71"/>
      <c r="GG13" s="57"/>
      <c r="GH13" s="56">
        <v>0</v>
      </c>
      <c r="GI13" s="70">
        <v>0</v>
      </c>
      <c r="GJ13" s="70"/>
      <c r="GK13" s="70">
        <v>0</v>
      </c>
      <c r="GL13" s="71"/>
      <c r="GM13" s="70"/>
      <c r="GN13" s="71"/>
      <c r="GO13" s="71"/>
      <c r="GP13" s="57"/>
      <c r="GQ13" s="56">
        <v>0</v>
      </c>
      <c r="GR13" s="70">
        <v>0</v>
      </c>
      <c r="GS13" s="70"/>
      <c r="GT13" s="70">
        <v>0</v>
      </c>
      <c r="GU13" s="71"/>
      <c r="GV13" s="70"/>
      <c r="GW13" s="71"/>
      <c r="GX13" s="71"/>
      <c r="GY13" s="57"/>
      <c r="GZ13" s="63" t="s">
        <v>1741</v>
      </c>
      <c r="HA13" s="70">
        <v>0</v>
      </c>
      <c r="HB13" s="70">
        <v>0</v>
      </c>
      <c r="HC13" s="70"/>
      <c r="HD13" s="70">
        <v>0</v>
      </c>
      <c r="HE13" s="71"/>
      <c r="HF13" s="70"/>
      <c r="HG13" s="71"/>
      <c r="HH13" s="71"/>
      <c r="HI13" s="57"/>
      <c r="HJ13" s="97" t="s">
        <v>1506</v>
      </c>
      <c r="HK13" s="70">
        <v>0</v>
      </c>
      <c r="HL13" s="101"/>
      <c r="HM13" s="101"/>
      <c r="HN13" s="101"/>
      <c r="HO13" s="71"/>
      <c r="HP13" s="70">
        <v>24</v>
      </c>
      <c r="HQ13" s="81">
        <v>100</v>
      </c>
      <c r="HR13" s="71"/>
      <c r="HS13" s="65"/>
      <c r="HT13" s="78">
        <v>40</v>
      </c>
      <c r="HU13" s="78">
        <v>10</v>
      </c>
      <c r="HV13" s="78">
        <v>0</v>
      </c>
      <c r="HW13" s="51" t="s">
        <v>975</v>
      </c>
      <c r="HX13" s="79" t="s">
        <v>1736</v>
      </c>
      <c r="HY13" s="70">
        <v>6</v>
      </c>
      <c r="HZ13" s="70">
        <v>0</v>
      </c>
      <c r="IA13" s="70"/>
      <c r="IB13" s="70">
        <v>0</v>
      </c>
      <c r="IC13" s="70">
        <v>4</v>
      </c>
      <c r="ID13" s="81">
        <v>100</v>
      </c>
      <c r="IE13" s="71"/>
      <c r="IF13" s="80"/>
      <c r="IG13" s="56">
        <v>0</v>
      </c>
      <c r="IH13" s="70">
        <v>0</v>
      </c>
      <c r="II13" s="70"/>
      <c r="IJ13" s="70">
        <v>0</v>
      </c>
      <c r="IK13" s="70"/>
      <c r="IL13" s="81"/>
      <c r="IM13" s="89"/>
      <c r="IN13" s="56">
        <v>0</v>
      </c>
      <c r="IO13" s="70">
        <v>0</v>
      </c>
      <c r="IP13" s="70"/>
      <c r="IQ13" s="70">
        <v>0</v>
      </c>
      <c r="IR13" s="70"/>
      <c r="IS13" s="81"/>
      <c r="IT13" s="81"/>
      <c r="IU13" s="80"/>
      <c r="IV13" s="51"/>
    </row>
    <row r="14" spans="1:256" ht="60.75" customHeight="1">
      <c r="A14" s="36">
        <v>12</v>
      </c>
      <c r="B14" s="51" t="s">
        <v>1413</v>
      </c>
      <c r="C14" s="51" t="s">
        <v>748</v>
      </c>
      <c r="D14" s="51" t="s">
        <v>110</v>
      </c>
      <c r="E14" s="51" t="s">
        <v>111</v>
      </c>
      <c r="F14" s="51" t="s">
        <v>749</v>
      </c>
      <c r="G14" s="51" t="s">
        <v>1536</v>
      </c>
      <c r="H14" s="51" t="s">
        <v>1535</v>
      </c>
      <c r="I14" s="51" t="s">
        <v>436</v>
      </c>
      <c r="J14" s="51"/>
      <c r="K14" s="51" t="s">
        <v>1295</v>
      </c>
      <c r="L14" s="51" t="s">
        <v>671</v>
      </c>
      <c r="M14" s="51" t="s">
        <v>672</v>
      </c>
      <c r="N14" s="52" t="s">
        <v>673</v>
      </c>
      <c r="O14" s="51" t="s">
        <v>1413</v>
      </c>
      <c r="P14" s="53" t="s">
        <v>674</v>
      </c>
      <c r="Q14" s="53" t="s">
        <v>675</v>
      </c>
      <c r="R14" s="53" t="s">
        <v>678</v>
      </c>
      <c r="S14" s="51"/>
      <c r="T14" s="54" t="s">
        <v>676</v>
      </c>
      <c r="U14" s="54" t="s">
        <v>677</v>
      </c>
      <c r="V14" s="51" t="s">
        <v>679</v>
      </c>
      <c r="W14" s="52" t="s">
        <v>437</v>
      </c>
      <c r="X14" s="52"/>
      <c r="Y14" s="52" t="s">
        <v>1536</v>
      </c>
      <c r="Z14" s="52" t="s">
        <v>438</v>
      </c>
      <c r="AA14" s="52" t="s">
        <v>439</v>
      </c>
      <c r="AB14" s="52" t="s">
        <v>440</v>
      </c>
      <c r="AC14" s="52"/>
      <c r="AD14" s="52" t="s">
        <v>441</v>
      </c>
      <c r="AE14" s="52"/>
      <c r="AF14" s="52"/>
      <c r="AG14" s="52"/>
      <c r="AH14" s="52" t="s">
        <v>442</v>
      </c>
      <c r="AI14" s="52"/>
      <c r="AJ14" s="51"/>
      <c r="AK14" s="51"/>
      <c r="AL14" s="51">
        <v>1984</v>
      </c>
      <c r="AM14" s="51">
        <f>2007-AL14</f>
        <v>23</v>
      </c>
      <c r="AN14" s="51" t="s">
        <v>1201</v>
      </c>
      <c r="AO14" s="54" t="s">
        <v>682</v>
      </c>
      <c r="AP14" s="51" t="s">
        <v>1736</v>
      </c>
      <c r="AQ14" s="51" t="s">
        <v>443</v>
      </c>
      <c r="AR14" s="51"/>
      <c r="AS14" s="51" t="s">
        <v>1206</v>
      </c>
      <c r="AT14" s="51" t="s">
        <v>671</v>
      </c>
      <c r="AU14" s="51" t="s">
        <v>672</v>
      </c>
      <c r="AV14" s="51" t="s">
        <v>1413</v>
      </c>
      <c r="AW14" s="51">
        <v>32511</v>
      </c>
      <c r="AX14" s="52" t="s">
        <v>680</v>
      </c>
      <c r="AY14" s="52" t="s">
        <v>678</v>
      </c>
      <c r="AZ14" s="52" t="s">
        <v>678</v>
      </c>
      <c r="BA14" s="51"/>
      <c r="BB14" s="54" t="s">
        <v>681</v>
      </c>
      <c r="BC14" s="51"/>
      <c r="BD14" s="51">
        <v>2000</v>
      </c>
      <c r="BE14" s="51" t="s">
        <v>444</v>
      </c>
      <c r="BF14" s="51" t="s">
        <v>1736</v>
      </c>
      <c r="BG14" s="53"/>
      <c r="BH14" s="53"/>
      <c r="BI14" s="53"/>
      <c r="BJ14" s="53"/>
      <c r="BK14" s="51"/>
      <c r="BL14" s="51"/>
      <c r="BM14" s="51" t="s">
        <v>1736</v>
      </c>
      <c r="BN14" s="51" t="s">
        <v>445</v>
      </c>
      <c r="BO14" s="56">
        <v>700</v>
      </c>
      <c r="BP14" s="57">
        <v>16</v>
      </c>
      <c r="BQ14" s="56">
        <v>2400</v>
      </c>
      <c r="BR14" s="57">
        <v>600</v>
      </c>
      <c r="BS14" s="56">
        <v>5</v>
      </c>
      <c r="BT14" s="57">
        <v>10</v>
      </c>
      <c r="BU14" s="103"/>
      <c r="BV14" s="104"/>
      <c r="BW14" s="105"/>
      <c r="BX14" s="106"/>
      <c r="BY14" s="105"/>
      <c r="BZ14" s="106"/>
      <c r="CA14" s="105"/>
      <c r="CB14" s="106"/>
      <c r="CC14" s="105"/>
      <c r="CD14" s="106"/>
      <c r="CE14" s="107"/>
      <c r="CF14" s="62"/>
      <c r="CG14" s="63">
        <v>38</v>
      </c>
      <c r="CH14" s="64">
        <v>0</v>
      </c>
      <c r="CI14" s="65">
        <v>0</v>
      </c>
      <c r="CJ14" s="63">
        <v>0</v>
      </c>
      <c r="CK14" s="64">
        <v>0</v>
      </c>
      <c r="CL14" s="65">
        <v>0</v>
      </c>
      <c r="CM14" s="100"/>
      <c r="CN14" s="63">
        <v>22</v>
      </c>
      <c r="CO14" s="64">
        <v>18</v>
      </c>
      <c r="CP14" s="65">
        <f>+CN14+CO14</f>
        <v>40</v>
      </c>
      <c r="CQ14" s="63">
        <v>0</v>
      </c>
      <c r="CR14" s="64">
        <v>0</v>
      </c>
      <c r="CS14" s="65">
        <v>0</v>
      </c>
      <c r="CT14" s="63">
        <v>9</v>
      </c>
      <c r="CU14" s="64">
        <v>7</v>
      </c>
      <c r="CV14" s="65">
        <v>16</v>
      </c>
      <c r="CW14" s="63">
        <v>5</v>
      </c>
      <c r="CX14" s="64">
        <v>4</v>
      </c>
      <c r="CY14" s="65">
        <v>9</v>
      </c>
      <c r="CZ14" s="63">
        <v>6</v>
      </c>
      <c r="DA14" s="64">
        <v>7</v>
      </c>
      <c r="DB14" s="65">
        <v>13</v>
      </c>
      <c r="DC14" s="63">
        <v>2</v>
      </c>
      <c r="DD14" s="64">
        <v>0</v>
      </c>
      <c r="DE14" s="65">
        <v>2</v>
      </c>
      <c r="DF14" s="63">
        <v>5</v>
      </c>
      <c r="DG14" s="64">
        <v>4</v>
      </c>
      <c r="DH14" s="65">
        <v>9</v>
      </c>
      <c r="DI14" s="63">
        <v>8</v>
      </c>
      <c r="DJ14" s="64">
        <v>6</v>
      </c>
      <c r="DK14" s="65">
        <v>14</v>
      </c>
      <c r="DL14" s="63">
        <v>1</v>
      </c>
      <c r="DM14" s="64">
        <v>1</v>
      </c>
      <c r="DN14" s="65">
        <v>2</v>
      </c>
      <c r="DO14" s="63">
        <v>22</v>
      </c>
      <c r="DP14" s="64">
        <v>18</v>
      </c>
      <c r="DQ14" s="65">
        <v>40</v>
      </c>
      <c r="DR14" s="63">
        <v>0</v>
      </c>
      <c r="DS14" s="64">
        <v>0</v>
      </c>
      <c r="DT14" s="65">
        <v>0</v>
      </c>
      <c r="DU14" s="63">
        <v>0</v>
      </c>
      <c r="DV14" s="64">
        <v>0</v>
      </c>
      <c r="DW14" s="65">
        <v>0</v>
      </c>
      <c r="DX14" s="63"/>
      <c r="DY14" s="64"/>
      <c r="DZ14" s="65"/>
      <c r="EA14" s="63">
        <v>22</v>
      </c>
      <c r="EB14" s="64">
        <v>18</v>
      </c>
      <c r="EC14" s="65">
        <v>40</v>
      </c>
      <c r="ED14" s="63">
        <v>1</v>
      </c>
      <c r="EE14" s="64">
        <v>1</v>
      </c>
      <c r="EF14" s="65">
        <v>2</v>
      </c>
      <c r="EG14" s="62"/>
      <c r="EH14" s="63"/>
      <c r="EI14" s="64"/>
      <c r="EJ14" s="65"/>
      <c r="EK14" s="63"/>
      <c r="EL14" s="64"/>
      <c r="EM14" s="65"/>
      <c r="EN14" s="63"/>
      <c r="EO14" s="64"/>
      <c r="EP14" s="65"/>
      <c r="EQ14" s="63"/>
      <c r="ER14" s="64"/>
      <c r="ES14" s="65"/>
      <c r="ET14" s="56">
        <v>0</v>
      </c>
      <c r="EU14" s="70">
        <v>0</v>
      </c>
      <c r="EV14" s="70"/>
      <c r="EW14" s="70">
        <v>0</v>
      </c>
      <c r="EX14" s="71" t="s">
        <v>1741</v>
      </c>
      <c r="EY14" s="70" t="s">
        <v>1741</v>
      </c>
      <c r="EZ14" s="71" t="s">
        <v>1741</v>
      </c>
      <c r="FA14" s="60" t="s">
        <v>1741</v>
      </c>
      <c r="FB14" s="56">
        <v>1</v>
      </c>
      <c r="FC14" s="70">
        <v>4</v>
      </c>
      <c r="FD14" s="70">
        <v>2</v>
      </c>
      <c r="FE14" s="70">
        <v>2</v>
      </c>
      <c r="FF14" s="70"/>
      <c r="FG14" s="70">
        <v>5</v>
      </c>
      <c r="FH14" s="71">
        <v>80</v>
      </c>
      <c r="FI14" s="60"/>
      <c r="FJ14" s="63"/>
      <c r="FK14" s="70"/>
      <c r="FL14" s="70"/>
      <c r="FM14" s="70"/>
      <c r="FN14" s="71"/>
      <c r="FO14" s="72"/>
      <c r="FP14" s="71"/>
      <c r="FQ14" s="60" t="s">
        <v>1741</v>
      </c>
      <c r="FR14" s="73"/>
      <c r="FS14" s="74"/>
      <c r="FT14" s="74"/>
      <c r="FU14" s="75"/>
      <c r="FV14" s="74"/>
      <c r="FW14" s="90"/>
      <c r="FX14" s="91" t="s">
        <v>1741</v>
      </c>
      <c r="FY14" s="56">
        <v>2</v>
      </c>
      <c r="FZ14" s="70">
        <v>8</v>
      </c>
      <c r="GA14" s="70">
        <v>5</v>
      </c>
      <c r="GB14" s="70">
        <v>6</v>
      </c>
      <c r="GC14" s="71"/>
      <c r="GD14" s="70">
        <v>3</v>
      </c>
      <c r="GE14" s="81">
        <v>40</v>
      </c>
      <c r="GF14" s="71"/>
      <c r="GG14" s="57"/>
      <c r="GH14" s="56">
        <v>0</v>
      </c>
      <c r="GI14" s="70">
        <v>0</v>
      </c>
      <c r="GJ14" s="70"/>
      <c r="GK14" s="70">
        <v>0</v>
      </c>
      <c r="GL14" s="71"/>
      <c r="GM14" s="70"/>
      <c r="GN14" s="71"/>
      <c r="GO14" s="71"/>
      <c r="GP14" s="57"/>
      <c r="GQ14" s="56">
        <v>0</v>
      </c>
      <c r="GR14" s="70">
        <v>0</v>
      </c>
      <c r="GS14" s="70"/>
      <c r="GT14" s="70">
        <v>0</v>
      </c>
      <c r="GU14" s="71"/>
      <c r="GV14" s="70"/>
      <c r="GW14" s="71"/>
      <c r="GX14" s="71"/>
      <c r="GY14" s="57"/>
      <c r="GZ14" s="63"/>
      <c r="HA14" s="70">
        <v>280</v>
      </c>
      <c r="HB14" s="70">
        <v>300</v>
      </c>
      <c r="HC14" s="70">
        <v>318</v>
      </c>
      <c r="HD14" s="70">
        <v>400</v>
      </c>
      <c r="HE14" s="71"/>
      <c r="HF14" s="70"/>
      <c r="HG14" s="71"/>
      <c r="HH14" s="71" t="s">
        <v>1741</v>
      </c>
      <c r="HI14" s="57"/>
      <c r="HJ14" s="63" t="s">
        <v>446</v>
      </c>
      <c r="HK14" s="70">
        <v>3</v>
      </c>
      <c r="HL14" s="70">
        <v>2</v>
      </c>
      <c r="HM14" s="70">
        <v>6</v>
      </c>
      <c r="HN14" s="70">
        <v>5</v>
      </c>
      <c r="HO14" s="71"/>
      <c r="HP14" s="70"/>
      <c r="HQ14" s="81"/>
      <c r="HR14" s="81"/>
      <c r="HS14" s="65"/>
      <c r="HT14" s="78">
        <v>48</v>
      </c>
      <c r="HU14" s="78">
        <v>2</v>
      </c>
      <c r="HV14" s="78">
        <v>0</v>
      </c>
      <c r="HW14" s="51" t="s">
        <v>447</v>
      </c>
      <c r="HX14" s="79"/>
      <c r="HY14" s="70">
        <v>1</v>
      </c>
      <c r="HZ14" s="70">
        <v>1</v>
      </c>
      <c r="IA14" s="70">
        <v>1</v>
      </c>
      <c r="IB14" s="70">
        <v>3</v>
      </c>
      <c r="IC14" s="70">
        <v>3</v>
      </c>
      <c r="ID14" s="81">
        <v>70</v>
      </c>
      <c r="IE14" s="81"/>
      <c r="IF14" s="80"/>
      <c r="IG14" s="56">
        <v>0</v>
      </c>
      <c r="IH14" s="70">
        <v>0</v>
      </c>
      <c r="II14" s="70"/>
      <c r="IJ14" s="70">
        <v>1</v>
      </c>
      <c r="IK14" s="70">
        <v>3</v>
      </c>
      <c r="IL14" s="81">
        <v>30</v>
      </c>
      <c r="IM14" s="89"/>
      <c r="IN14" s="56">
        <v>0</v>
      </c>
      <c r="IO14" s="70">
        <v>0</v>
      </c>
      <c r="IP14" s="70"/>
      <c r="IQ14" s="70">
        <v>0</v>
      </c>
      <c r="IR14" s="70"/>
      <c r="IS14" s="81"/>
      <c r="IT14" s="81"/>
      <c r="IU14" s="80"/>
      <c r="IV14" s="51"/>
    </row>
    <row r="15" spans="1:256" ht="38.25">
      <c r="A15" s="36">
        <v>13</v>
      </c>
      <c r="B15" s="51" t="s">
        <v>1413</v>
      </c>
      <c r="C15" s="51" t="s">
        <v>1369</v>
      </c>
      <c r="D15" s="51"/>
      <c r="E15" s="51"/>
      <c r="F15" s="51"/>
      <c r="G15" s="51"/>
      <c r="H15" s="51"/>
      <c r="I15" s="51"/>
      <c r="J15" s="51"/>
      <c r="K15" s="51" t="s">
        <v>1751</v>
      </c>
      <c r="L15" s="51" t="s">
        <v>1752</v>
      </c>
      <c r="M15" s="51"/>
      <c r="N15" s="52"/>
      <c r="O15" s="51" t="s">
        <v>1413</v>
      </c>
      <c r="P15" s="53"/>
      <c r="Q15" s="53"/>
      <c r="R15" s="53"/>
      <c r="S15" s="51"/>
      <c r="T15" s="54"/>
      <c r="U15" s="54"/>
      <c r="V15" s="51"/>
      <c r="W15" s="52"/>
      <c r="X15" s="52"/>
      <c r="Y15" s="52"/>
      <c r="Z15" s="52"/>
      <c r="AA15" s="52"/>
      <c r="AB15" s="52"/>
      <c r="AC15" s="52"/>
      <c r="AD15" s="52"/>
      <c r="AE15" s="52"/>
      <c r="AF15" s="52"/>
      <c r="AG15" s="52"/>
      <c r="AH15" s="52"/>
      <c r="AI15" s="52"/>
      <c r="AJ15" s="51"/>
      <c r="AK15" s="51"/>
      <c r="AL15" s="51"/>
      <c r="AM15" s="51"/>
      <c r="AN15" s="51"/>
      <c r="AO15" s="54"/>
      <c r="AP15" s="51"/>
      <c r="AQ15" s="51"/>
      <c r="AR15" s="51"/>
      <c r="AS15" s="51"/>
      <c r="AT15" s="51"/>
      <c r="AU15" s="51"/>
      <c r="AV15" s="51"/>
      <c r="AW15" s="51"/>
      <c r="AX15" s="52"/>
      <c r="AY15" s="52"/>
      <c r="AZ15" s="52"/>
      <c r="BA15" s="51"/>
      <c r="BB15" s="54"/>
      <c r="BC15" s="51"/>
      <c r="BD15" s="51"/>
      <c r="BE15" s="51"/>
      <c r="BF15" s="51"/>
      <c r="BG15" s="53"/>
      <c r="BH15" s="53"/>
      <c r="BI15" s="53"/>
      <c r="BJ15" s="53"/>
      <c r="BK15" s="51"/>
      <c r="BL15" s="51"/>
      <c r="BM15" s="51"/>
      <c r="BN15" s="51"/>
      <c r="BO15" s="56"/>
      <c r="BP15" s="57"/>
      <c r="BQ15" s="56"/>
      <c r="BR15" s="57"/>
      <c r="BS15" s="56"/>
      <c r="BT15" s="57"/>
      <c r="BU15" s="103"/>
      <c r="BV15" s="104"/>
      <c r="BW15" s="105"/>
      <c r="BX15" s="106"/>
      <c r="BY15" s="105"/>
      <c r="BZ15" s="106"/>
      <c r="CA15" s="105"/>
      <c r="CB15" s="106"/>
      <c r="CC15" s="105"/>
      <c r="CD15" s="106"/>
      <c r="CE15" s="107"/>
      <c r="CF15" s="62"/>
      <c r="CG15" s="63"/>
      <c r="CH15" s="64"/>
      <c r="CI15" s="65"/>
      <c r="CJ15" s="63"/>
      <c r="CK15" s="64"/>
      <c r="CL15" s="65"/>
      <c r="CM15" s="100"/>
      <c r="CN15" s="63"/>
      <c r="CO15" s="64"/>
      <c r="CP15" s="65"/>
      <c r="CQ15" s="63"/>
      <c r="CR15" s="64"/>
      <c r="CS15" s="65"/>
      <c r="CT15" s="63"/>
      <c r="CU15" s="64"/>
      <c r="CV15" s="65"/>
      <c r="CW15" s="63"/>
      <c r="CX15" s="64"/>
      <c r="CY15" s="65"/>
      <c r="CZ15" s="63"/>
      <c r="DA15" s="64"/>
      <c r="DB15" s="65"/>
      <c r="DC15" s="63"/>
      <c r="DD15" s="64"/>
      <c r="DE15" s="65"/>
      <c r="DF15" s="63"/>
      <c r="DG15" s="64"/>
      <c r="DH15" s="65"/>
      <c r="DI15" s="63"/>
      <c r="DJ15" s="64"/>
      <c r="DK15" s="65"/>
      <c r="DL15" s="63"/>
      <c r="DM15" s="64"/>
      <c r="DN15" s="65"/>
      <c r="DO15" s="63"/>
      <c r="DP15" s="64"/>
      <c r="DQ15" s="65"/>
      <c r="DR15" s="63"/>
      <c r="DS15" s="64"/>
      <c r="DT15" s="65"/>
      <c r="DU15" s="63"/>
      <c r="DV15" s="64"/>
      <c r="DW15" s="65"/>
      <c r="DX15" s="63"/>
      <c r="DY15" s="64"/>
      <c r="DZ15" s="65"/>
      <c r="EA15" s="63"/>
      <c r="EB15" s="64"/>
      <c r="EC15" s="65"/>
      <c r="ED15" s="63"/>
      <c r="EE15" s="64"/>
      <c r="EF15" s="65"/>
      <c r="EG15" s="62"/>
      <c r="EH15" s="63"/>
      <c r="EI15" s="64"/>
      <c r="EJ15" s="65"/>
      <c r="EK15" s="63"/>
      <c r="EL15" s="64"/>
      <c r="EM15" s="65"/>
      <c r="EN15" s="63"/>
      <c r="EO15" s="64"/>
      <c r="EP15" s="65"/>
      <c r="EQ15" s="63"/>
      <c r="ER15" s="64"/>
      <c r="ES15" s="65"/>
      <c r="ET15" s="56"/>
      <c r="EU15" s="70"/>
      <c r="EV15" s="70"/>
      <c r="EW15" s="70"/>
      <c r="EX15" s="71"/>
      <c r="EY15" s="70"/>
      <c r="EZ15" s="71"/>
      <c r="FA15" s="60"/>
      <c r="FB15" s="56"/>
      <c r="FC15" s="70"/>
      <c r="FD15" s="70"/>
      <c r="FE15" s="70"/>
      <c r="FF15" s="70"/>
      <c r="FG15" s="70"/>
      <c r="FH15" s="71"/>
      <c r="FI15" s="60"/>
      <c r="FJ15" s="63"/>
      <c r="FK15" s="70"/>
      <c r="FL15" s="70"/>
      <c r="FM15" s="70"/>
      <c r="FN15" s="71"/>
      <c r="FO15" s="72"/>
      <c r="FP15" s="71"/>
      <c r="FQ15" s="60"/>
      <c r="FR15" s="73"/>
      <c r="FS15" s="74"/>
      <c r="FT15" s="74"/>
      <c r="FU15" s="75"/>
      <c r="FV15" s="74"/>
      <c r="FW15" s="90"/>
      <c r="FX15" s="91"/>
      <c r="FY15" s="56"/>
      <c r="FZ15" s="70"/>
      <c r="GA15" s="70"/>
      <c r="GB15" s="70"/>
      <c r="GC15" s="71"/>
      <c r="GD15" s="70"/>
      <c r="GE15" s="81"/>
      <c r="GF15" s="71"/>
      <c r="GG15" s="57"/>
      <c r="GH15" s="56"/>
      <c r="GI15" s="70"/>
      <c r="GJ15" s="70"/>
      <c r="GK15" s="70"/>
      <c r="GL15" s="71"/>
      <c r="GM15" s="70"/>
      <c r="GN15" s="71"/>
      <c r="GO15" s="71"/>
      <c r="GP15" s="57"/>
      <c r="GQ15" s="56"/>
      <c r="GR15" s="70"/>
      <c r="GS15" s="70"/>
      <c r="GT15" s="70"/>
      <c r="GU15" s="71"/>
      <c r="GV15" s="70"/>
      <c r="GW15" s="71"/>
      <c r="GX15" s="71"/>
      <c r="GY15" s="57"/>
      <c r="GZ15" s="63"/>
      <c r="HA15" s="70"/>
      <c r="HB15" s="70"/>
      <c r="HC15" s="70"/>
      <c r="HD15" s="70"/>
      <c r="HE15" s="71"/>
      <c r="HF15" s="70"/>
      <c r="HG15" s="71"/>
      <c r="HH15" s="71"/>
      <c r="HI15" s="57"/>
      <c r="HJ15" s="63"/>
      <c r="HK15" s="70"/>
      <c r="HL15" s="70"/>
      <c r="HM15" s="70"/>
      <c r="HN15" s="70"/>
      <c r="HO15" s="71"/>
      <c r="HP15" s="70"/>
      <c r="HQ15" s="81"/>
      <c r="HR15" s="81"/>
      <c r="HS15" s="65"/>
      <c r="HT15" s="78"/>
      <c r="HU15" s="78"/>
      <c r="HV15" s="78"/>
      <c r="HW15" s="51"/>
      <c r="HX15" s="79"/>
      <c r="HY15" s="70"/>
      <c r="HZ15" s="70"/>
      <c r="IA15" s="70"/>
      <c r="IB15" s="70"/>
      <c r="IC15" s="70"/>
      <c r="ID15" s="81"/>
      <c r="IE15" s="81"/>
      <c r="IF15" s="80"/>
      <c r="IG15" s="56"/>
      <c r="IH15" s="70"/>
      <c r="II15" s="70"/>
      <c r="IJ15" s="70"/>
      <c r="IK15" s="70"/>
      <c r="IL15" s="81"/>
      <c r="IM15" s="89"/>
      <c r="IN15" s="56"/>
      <c r="IO15" s="70"/>
      <c r="IP15" s="70"/>
      <c r="IQ15" s="70"/>
      <c r="IR15" s="70"/>
      <c r="IS15" s="81"/>
      <c r="IT15" s="81"/>
      <c r="IU15" s="80"/>
      <c r="IV15" s="51"/>
    </row>
    <row r="16" spans="1:256" ht="25.5">
      <c r="A16" s="36">
        <v>14</v>
      </c>
      <c r="B16" s="51" t="s">
        <v>1413</v>
      </c>
      <c r="C16" s="51" t="s">
        <v>1370</v>
      </c>
      <c r="D16" s="51"/>
      <c r="E16" s="51"/>
      <c r="F16" s="51"/>
      <c r="G16" s="51"/>
      <c r="H16" s="51"/>
      <c r="I16" s="51"/>
      <c r="J16" s="51"/>
      <c r="K16" s="51" t="s">
        <v>1753</v>
      </c>
      <c r="L16" s="51" t="s">
        <v>1754</v>
      </c>
      <c r="M16" s="51" t="s">
        <v>1755</v>
      </c>
      <c r="N16" s="52"/>
      <c r="O16" s="51" t="s">
        <v>1413</v>
      </c>
      <c r="P16" s="53"/>
      <c r="Q16" s="53"/>
      <c r="R16" s="53"/>
      <c r="S16" s="51"/>
      <c r="T16" s="54"/>
      <c r="U16" s="54"/>
      <c r="V16" s="51"/>
      <c r="W16" s="52"/>
      <c r="X16" s="52"/>
      <c r="Y16" s="52"/>
      <c r="Z16" s="52"/>
      <c r="AA16" s="52"/>
      <c r="AB16" s="52"/>
      <c r="AC16" s="52"/>
      <c r="AD16" s="52"/>
      <c r="AE16" s="52"/>
      <c r="AF16" s="52"/>
      <c r="AG16" s="52"/>
      <c r="AH16" s="52"/>
      <c r="AI16" s="52"/>
      <c r="AJ16" s="51"/>
      <c r="AK16" s="51"/>
      <c r="AL16" s="51"/>
      <c r="AM16" s="51"/>
      <c r="AN16" s="51"/>
      <c r="AO16" s="54"/>
      <c r="AP16" s="51"/>
      <c r="AQ16" s="51"/>
      <c r="AR16" s="51"/>
      <c r="AS16" s="51"/>
      <c r="AT16" s="51"/>
      <c r="AU16" s="51"/>
      <c r="AV16" s="51"/>
      <c r="AW16" s="51"/>
      <c r="AX16" s="52"/>
      <c r="AY16" s="52"/>
      <c r="AZ16" s="52"/>
      <c r="BA16" s="51"/>
      <c r="BB16" s="54"/>
      <c r="BC16" s="51"/>
      <c r="BD16" s="51"/>
      <c r="BE16" s="51"/>
      <c r="BF16" s="51"/>
      <c r="BG16" s="53"/>
      <c r="BH16" s="53"/>
      <c r="BI16" s="53"/>
      <c r="BJ16" s="53"/>
      <c r="BK16" s="51"/>
      <c r="BL16" s="51"/>
      <c r="BM16" s="51"/>
      <c r="BN16" s="51"/>
      <c r="BO16" s="56"/>
      <c r="BP16" s="57"/>
      <c r="BQ16" s="56"/>
      <c r="BR16" s="57"/>
      <c r="BS16" s="56"/>
      <c r="BT16" s="57"/>
      <c r="BU16" s="103"/>
      <c r="BV16" s="104"/>
      <c r="BW16" s="105"/>
      <c r="BX16" s="106"/>
      <c r="BY16" s="105"/>
      <c r="BZ16" s="106"/>
      <c r="CA16" s="105"/>
      <c r="CB16" s="106"/>
      <c r="CC16" s="105"/>
      <c r="CD16" s="106"/>
      <c r="CE16" s="107"/>
      <c r="CF16" s="62"/>
      <c r="CG16" s="63"/>
      <c r="CH16" s="64"/>
      <c r="CI16" s="65"/>
      <c r="CJ16" s="63"/>
      <c r="CK16" s="64"/>
      <c r="CL16" s="65"/>
      <c r="CM16" s="100"/>
      <c r="CN16" s="63"/>
      <c r="CO16" s="64"/>
      <c r="CP16" s="65"/>
      <c r="CQ16" s="63"/>
      <c r="CR16" s="64"/>
      <c r="CS16" s="65"/>
      <c r="CT16" s="63"/>
      <c r="CU16" s="64"/>
      <c r="CV16" s="65"/>
      <c r="CW16" s="63"/>
      <c r="CX16" s="64"/>
      <c r="CY16" s="65"/>
      <c r="CZ16" s="63"/>
      <c r="DA16" s="64"/>
      <c r="DB16" s="65"/>
      <c r="DC16" s="63"/>
      <c r="DD16" s="64"/>
      <c r="DE16" s="65"/>
      <c r="DF16" s="63"/>
      <c r="DG16" s="64"/>
      <c r="DH16" s="65"/>
      <c r="DI16" s="63"/>
      <c r="DJ16" s="64"/>
      <c r="DK16" s="65"/>
      <c r="DL16" s="63"/>
      <c r="DM16" s="64"/>
      <c r="DN16" s="65"/>
      <c r="DO16" s="63"/>
      <c r="DP16" s="64"/>
      <c r="DQ16" s="65"/>
      <c r="DR16" s="63"/>
      <c r="DS16" s="64"/>
      <c r="DT16" s="65"/>
      <c r="DU16" s="63"/>
      <c r="DV16" s="64"/>
      <c r="DW16" s="65"/>
      <c r="DX16" s="63"/>
      <c r="DY16" s="64"/>
      <c r="DZ16" s="65"/>
      <c r="EA16" s="63"/>
      <c r="EB16" s="64"/>
      <c r="EC16" s="65"/>
      <c r="ED16" s="63"/>
      <c r="EE16" s="64"/>
      <c r="EF16" s="65"/>
      <c r="EG16" s="62"/>
      <c r="EH16" s="63"/>
      <c r="EI16" s="64"/>
      <c r="EJ16" s="65"/>
      <c r="EK16" s="63"/>
      <c r="EL16" s="64"/>
      <c r="EM16" s="65"/>
      <c r="EN16" s="63"/>
      <c r="EO16" s="64"/>
      <c r="EP16" s="65"/>
      <c r="EQ16" s="63"/>
      <c r="ER16" s="64"/>
      <c r="ES16" s="65"/>
      <c r="ET16" s="56"/>
      <c r="EU16" s="70"/>
      <c r="EV16" s="70"/>
      <c r="EW16" s="70"/>
      <c r="EX16" s="71"/>
      <c r="EY16" s="70"/>
      <c r="EZ16" s="71"/>
      <c r="FA16" s="60"/>
      <c r="FB16" s="56"/>
      <c r="FC16" s="70"/>
      <c r="FD16" s="70"/>
      <c r="FE16" s="70"/>
      <c r="FF16" s="70"/>
      <c r="FG16" s="70"/>
      <c r="FH16" s="71"/>
      <c r="FI16" s="60"/>
      <c r="FJ16" s="63"/>
      <c r="FK16" s="70"/>
      <c r="FL16" s="70"/>
      <c r="FM16" s="70"/>
      <c r="FN16" s="71"/>
      <c r="FO16" s="72"/>
      <c r="FP16" s="71"/>
      <c r="FQ16" s="60"/>
      <c r="FR16" s="73"/>
      <c r="FS16" s="74"/>
      <c r="FT16" s="74"/>
      <c r="FU16" s="75"/>
      <c r="FV16" s="74"/>
      <c r="FW16" s="90"/>
      <c r="FX16" s="91"/>
      <c r="FY16" s="56"/>
      <c r="FZ16" s="70"/>
      <c r="GA16" s="70"/>
      <c r="GB16" s="70"/>
      <c r="GC16" s="71"/>
      <c r="GD16" s="70"/>
      <c r="GE16" s="81"/>
      <c r="GF16" s="71"/>
      <c r="GG16" s="57"/>
      <c r="GH16" s="56"/>
      <c r="GI16" s="70"/>
      <c r="GJ16" s="70"/>
      <c r="GK16" s="70"/>
      <c r="GL16" s="71"/>
      <c r="GM16" s="70"/>
      <c r="GN16" s="71"/>
      <c r="GO16" s="71"/>
      <c r="GP16" s="57"/>
      <c r="GQ16" s="56"/>
      <c r="GR16" s="70"/>
      <c r="GS16" s="70"/>
      <c r="GT16" s="70"/>
      <c r="GU16" s="71"/>
      <c r="GV16" s="70"/>
      <c r="GW16" s="71"/>
      <c r="GX16" s="71"/>
      <c r="GY16" s="57"/>
      <c r="GZ16" s="63"/>
      <c r="HA16" s="70"/>
      <c r="HB16" s="70"/>
      <c r="HC16" s="70"/>
      <c r="HD16" s="70"/>
      <c r="HE16" s="71"/>
      <c r="HF16" s="70"/>
      <c r="HG16" s="71"/>
      <c r="HH16" s="71"/>
      <c r="HI16" s="57"/>
      <c r="HJ16" s="63"/>
      <c r="HK16" s="70"/>
      <c r="HL16" s="70"/>
      <c r="HM16" s="70"/>
      <c r="HN16" s="70"/>
      <c r="HO16" s="71"/>
      <c r="HP16" s="70"/>
      <c r="HQ16" s="81"/>
      <c r="HR16" s="81"/>
      <c r="HS16" s="65"/>
      <c r="HT16" s="78"/>
      <c r="HU16" s="78"/>
      <c r="HV16" s="78"/>
      <c r="HW16" s="51"/>
      <c r="HX16" s="79"/>
      <c r="HY16" s="70"/>
      <c r="HZ16" s="70"/>
      <c r="IA16" s="70"/>
      <c r="IB16" s="70"/>
      <c r="IC16" s="70"/>
      <c r="ID16" s="81"/>
      <c r="IE16" s="81"/>
      <c r="IF16" s="80"/>
      <c r="IG16" s="56"/>
      <c r="IH16" s="70"/>
      <c r="II16" s="70"/>
      <c r="IJ16" s="70"/>
      <c r="IK16" s="70"/>
      <c r="IL16" s="81"/>
      <c r="IM16" s="89"/>
      <c r="IN16" s="56"/>
      <c r="IO16" s="70"/>
      <c r="IP16" s="70"/>
      <c r="IQ16" s="70"/>
      <c r="IR16" s="70"/>
      <c r="IS16" s="81"/>
      <c r="IT16" s="81"/>
      <c r="IU16" s="80"/>
      <c r="IV16" s="51"/>
    </row>
    <row r="17" spans="1:256" ht="38.25">
      <c r="A17" s="36">
        <v>15</v>
      </c>
      <c r="B17" s="51" t="s">
        <v>1413</v>
      </c>
      <c r="C17" s="51" t="s">
        <v>1371</v>
      </c>
      <c r="D17" s="51"/>
      <c r="E17" s="51"/>
      <c r="F17" s="51"/>
      <c r="G17" s="51"/>
      <c r="H17" s="51"/>
      <c r="I17" s="51"/>
      <c r="J17" s="51"/>
      <c r="K17" s="51" t="s">
        <v>1756</v>
      </c>
      <c r="L17" s="51" t="s">
        <v>1757</v>
      </c>
      <c r="M17" s="51"/>
      <c r="N17" s="52"/>
      <c r="O17" s="51" t="s">
        <v>1413</v>
      </c>
      <c r="P17" s="53"/>
      <c r="Q17" s="53"/>
      <c r="R17" s="53"/>
      <c r="S17" s="51"/>
      <c r="T17" s="54"/>
      <c r="U17" s="54"/>
      <c r="V17" s="51"/>
      <c r="W17" s="52"/>
      <c r="X17" s="52"/>
      <c r="Y17" s="52"/>
      <c r="Z17" s="52"/>
      <c r="AA17" s="52"/>
      <c r="AB17" s="52"/>
      <c r="AC17" s="52"/>
      <c r="AD17" s="52"/>
      <c r="AE17" s="52"/>
      <c r="AF17" s="52"/>
      <c r="AG17" s="52"/>
      <c r="AH17" s="52"/>
      <c r="AI17" s="52"/>
      <c r="AJ17" s="51"/>
      <c r="AK17" s="51"/>
      <c r="AL17" s="51"/>
      <c r="AM17" s="51"/>
      <c r="AN17" s="51"/>
      <c r="AO17" s="54"/>
      <c r="AP17" s="51"/>
      <c r="AQ17" s="51"/>
      <c r="AR17" s="51"/>
      <c r="AS17" s="51"/>
      <c r="AT17" s="51"/>
      <c r="AU17" s="51"/>
      <c r="AV17" s="51"/>
      <c r="AW17" s="51"/>
      <c r="AX17" s="52"/>
      <c r="AY17" s="52"/>
      <c r="AZ17" s="52"/>
      <c r="BA17" s="51"/>
      <c r="BB17" s="54"/>
      <c r="BC17" s="51"/>
      <c r="BD17" s="51"/>
      <c r="BE17" s="51"/>
      <c r="BF17" s="51"/>
      <c r="BG17" s="53"/>
      <c r="BH17" s="53"/>
      <c r="BI17" s="53"/>
      <c r="BJ17" s="53"/>
      <c r="BK17" s="51"/>
      <c r="BL17" s="51"/>
      <c r="BM17" s="51"/>
      <c r="BN17" s="51"/>
      <c r="BO17" s="56"/>
      <c r="BP17" s="57"/>
      <c r="BQ17" s="56"/>
      <c r="BR17" s="57"/>
      <c r="BS17" s="56"/>
      <c r="BT17" s="57"/>
      <c r="BU17" s="103"/>
      <c r="BV17" s="104"/>
      <c r="BW17" s="105"/>
      <c r="BX17" s="106"/>
      <c r="BY17" s="105"/>
      <c r="BZ17" s="106"/>
      <c r="CA17" s="105"/>
      <c r="CB17" s="106"/>
      <c r="CC17" s="105"/>
      <c r="CD17" s="106"/>
      <c r="CE17" s="107"/>
      <c r="CF17" s="62"/>
      <c r="CG17" s="63"/>
      <c r="CH17" s="64"/>
      <c r="CI17" s="65"/>
      <c r="CJ17" s="63"/>
      <c r="CK17" s="64"/>
      <c r="CL17" s="65"/>
      <c r="CM17" s="100"/>
      <c r="CN17" s="63"/>
      <c r="CO17" s="64"/>
      <c r="CP17" s="65"/>
      <c r="CQ17" s="63"/>
      <c r="CR17" s="64"/>
      <c r="CS17" s="65"/>
      <c r="CT17" s="63"/>
      <c r="CU17" s="64"/>
      <c r="CV17" s="65"/>
      <c r="CW17" s="63"/>
      <c r="CX17" s="64"/>
      <c r="CY17" s="65"/>
      <c r="CZ17" s="63"/>
      <c r="DA17" s="64"/>
      <c r="DB17" s="65"/>
      <c r="DC17" s="63"/>
      <c r="DD17" s="64"/>
      <c r="DE17" s="65"/>
      <c r="DF17" s="63"/>
      <c r="DG17" s="64"/>
      <c r="DH17" s="65"/>
      <c r="DI17" s="63"/>
      <c r="DJ17" s="64"/>
      <c r="DK17" s="65"/>
      <c r="DL17" s="63"/>
      <c r="DM17" s="64"/>
      <c r="DN17" s="65"/>
      <c r="DO17" s="63"/>
      <c r="DP17" s="64"/>
      <c r="DQ17" s="65"/>
      <c r="DR17" s="63"/>
      <c r="DS17" s="64"/>
      <c r="DT17" s="65"/>
      <c r="DU17" s="63"/>
      <c r="DV17" s="64"/>
      <c r="DW17" s="65"/>
      <c r="DX17" s="63"/>
      <c r="DY17" s="64"/>
      <c r="DZ17" s="65"/>
      <c r="EA17" s="63"/>
      <c r="EB17" s="64"/>
      <c r="EC17" s="65"/>
      <c r="ED17" s="63"/>
      <c r="EE17" s="64"/>
      <c r="EF17" s="65"/>
      <c r="EG17" s="62"/>
      <c r="EH17" s="63"/>
      <c r="EI17" s="64"/>
      <c r="EJ17" s="65"/>
      <c r="EK17" s="63"/>
      <c r="EL17" s="64"/>
      <c r="EM17" s="65"/>
      <c r="EN17" s="63"/>
      <c r="EO17" s="64"/>
      <c r="EP17" s="65"/>
      <c r="EQ17" s="63"/>
      <c r="ER17" s="64"/>
      <c r="ES17" s="65"/>
      <c r="ET17" s="56"/>
      <c r="EU17" s="70"/>
      <c r="EV17" s="70"/>
      <c r="EW17" s="70"/>
      <c r="EX17" s="71"/>
      <c r="EY17" s="70"/>
      <c r="EZ17" s="71"/>
      <c r="FA17" s="60"/>
      <c r="FB17" s="56"/>
      <c r="FC17" s="70"/>
      <c r="FD17" s="70"/>
      <c r="FE17" s="70"/>
      <c r="FF17" s="70"/>
      <c r="FG17" s="70"/>
      <c r="FH17" s="71"/>
      <c r="FI17" s="60"/>
      <c r="FJ17" s="63"/>
      <c r="FK17" s="70"/>
      <c r="FL17" s="70"/>
      <c r="FM17" s="70"/>
      <c r="FN17" s="71"/>
      <c r="FO17" s="72"/>
      <c r="FP17" s="71"/>
      <c r="FQ17" s="60"/>
      <c r="FR17" s="73"/>
      <c r="FS17" s="74"/>
      <c r="FT17" s="74"/>
      <c r="FU17" s="75"/>
      <c r="FV17" s="74"/>
      <c r="FW17" s="90"/>
      <c r="FX17" s="91"/>
      <c r="FY17" s="56"/>
      <c r="FZ17" s="70"/>
      <c r="GA17" s="70"/>
      <c r="GB17" s="70"/>
      <c r="GC17" s="71"/>
      <c r="GD17" s="70"/>
      <c r="GE17" s="81"/>
      <c r="GF17" s="71"/>
      <c r="GG17" s="57"/>
      <c r="GH17" s="56"/>
      <c r="GI17" s="70"/>
      <c r="GJ17" s="70"/>
      <c r="GK17" s="70"/>
      <c r="GL17" s="71"/>
      <c r="GM17" s="70"/>
      <c r="GN17" s="71"/>
      <c r="GO17" s="71"/>
      <c r="GP17" s="57"/>
      <c r="GQ17" s="56"/>
      <c r="GR17" s="70"/>
      <c r="GS17" s="70"/>
      <c r="GT17" s="70"/>
      <c r="GU17" s="71"/>
      <c r="GV17" s="70"/>
      <c r="GW17" s="71"/>
      <c r="GX17" s="71"/>
      <c r="GY17" s="57"/>
      <c r="GZ17" s="63"/>
      <c r="HA17" s="70"/>
      <c r="HB17" s="70"/>
      <c r="HC17" s="70"/>
      <c r="HD17" s="70"/>
      <c r="HE17" s="71"/>
      <c r="HF17" s="70"/>
      <c r="HG17" s="71"/>
      <c r="HH17" s="71"/>
      <c r="HI17" s="57"/>
      <c r="HJ17" s="63"/>
      <c r="HK17" s="70"/>
      <c r="HL17" s="70"/>
      <c r="HM17" s="70"/>
      <c r="HN17" s="70"/>
      <c r="HO17" s="71"/>
      <c r="HP17" s="70"/>
      <c r="HQ17" s="81"/>
      <c r="HR17" s="81"/>
      <c r="HS17" s="65"/>
      <c r="HT17" s="78"/>
      <c r="HU17" s="78"/>
      <c r="HV17" s="78"/>
      <c r="HW17" s="51"/>
      <c r="HX17" s="79"/>
      <c r="HY17" s="70"/>
      <c r="HZ17" s="70"/>
      <c r="IA17" s="70"/>
      <c r="IB17" s="70"/>
      <c r="IC17" s="70"/>
      <c r="ID17" s="81"/>
      <c r="IE17" s="81"/>
      <c r="IF17" s="80"/>
      <c r="IG17" s="56"/>
      <c r="IH17" s="70"/>
      <c r="II17" s="70"/>
      <c r="IJ17" s="70"/>
      <c r="IK17" s="70"/>
      <c r="IL17" s="81"/>
      <c r="IM17" s="89"/>
      <c r="IN17" s="56"/>
      <c r="IO17" s="70"/>
      <c r="IP17" s="70"/>
      <c r="IQ17" s="70"/>
      <c r="IR17" s="70"/>
      <c r="IS17" s="81"/>
      <c r="IT17" s="81"/>
      <c r="IU17" s="80"/>
      <c r="IV17" s="51"/>
    </row>
    <row r="18" spans="1:256" ht="38.25">
      <c r="A18" s="36">
        <v>16</v>
      </c>
      <c r="B18" s="51" t="s">
        <v>1413</v>
      </c>
      <c r="C18" s="51" t="s">
        <v>1372</v>
      </c>
      <c r="D18" s="51"/>
      <c r="E18" s="51"/>
      <c r="F18" s="51"/>
      <c r="G18" s="51"/>
      <c r="H18" s="51"/>
      <c r="I18" s="51"/>
      <c r="J18" s="51"/>
      <c r="K18" s="51" t="s">
        <v>1761</v>
      </c>
      <c r="L18" s="51" t="s">
        <v>1752</v>
      </c>
      <c r="M18" s="51"/>
      <c r="N18" s="52"/>
      <c r="O18" s="51" t="s">
        <v>1413</v>
      </c>
      <c r="P18" s="53"/>
      <c r="Q18" s="53"/>
      <c r="R18" s="53"/>
      <c r="S18" s="51"/>
      <c r="T18" s="54"/>
      <c r="U18" s="54"/>
      <c r="V18" s="51"/>
      <c r="W18" s="52"/>
      <c r="X18" s="52"/>
      <c r="Y18" s="52"/>
      <c r="Z18" s="52"/>
      <c r="AA18" s="52"/>
      <c r="AB18" s="52"/>
      <c r="AC18" s="52"/>
      <c r="AD18" s="52"/>
      <c r="AE18" s="52"/>
      <c r="AF18" s="52"/>
      <c r="AG18" s="52"/>
      <c r="AH18" s="52"/>
      <c r="AI18" s="52"/>
      <c r="AJ18" s="51"/>
      <c r="AK18" s="51"/>
      <c r="AL18" s="51"/>
      <c r="AM18" s="51"/>
      <c r="AN18" s="51"/>
      <c r="AO18" s="54"/>
      <c r="AP18" s="51"/>
      <c r="AQ18" s="51"/>
      <c r="AR18" s="51"/>
      <c r="AS18" s="51"/>
      <c r="AT18" s="51"/>
      <c r="AU18" s="51"/>
      <c r="AV18" s="51"/>
      <c r="AW18" s="51"/>
      <c r="AX18" s="52"/>
      <c r="AY18" s="52"/>
      <c r="AZ18" s="52"/>
      <c r="BA18" s="51"/>
      <c r="BB18" s="54"/>
      <c r="BC18" s="51"/>
      <c r="BD18" s="51"/>
      <c r="BE18" s="51"/>
      <c r="BF18" s="51"/>
      <c r="BG18" s="53"/>
      <c r="BH18" s="53"/>
      <c r="BI18" s="53"/>
      <c r="BJ18" s="53"/>
      <c r="BK18" s="51"/>
      <c r="BL18" s="51"/>
      <c r="BM18" s="51"/>
      <c r="BN18" s="51"/>
      <c r="BO18" s="56"/>
      <c r="BP18" s="57"/>
      <c r="BQ18" s="56"/>
      <c r="BR18" s="57"/>
      <c r="BS18" s="56"/>
      <c r="BT18" s="57"/>
      <c r="BU18" s="103"/>
      <c r="BV18" s="104"/>
      <c r="BW18" s="105"/>
      <c r="BX18" s="106"/>
      <c r="BY18" s="105"/>
      <c r="BZ18" s="106"/>
      <c r="CA18" s="105"/>
      <c r="CB18" s="106"/>
      <c r="CC18" s="105"/>
      <c r="CD18" s="106"/>
      <c r="CE18" s="107"/>
      <c r="CF18" s="62"/>
      <c r="CG18" s="63"/>
      <c r="CH18" s="64"/>
      <c r="CI18" s="65"/>
      <c r="CJ18" s="63"/>
      <c r="CK18" s="64"/>
      <c r="CL18" s="65"/>
      <c r="CM18" s="100"/>
      <c r="CN18" s="63"/>
      <c r="CO18" s="64"/>
      <c r="CP18" s="65"/>
      <c r="CQ18" s="63"/>
      <c r="CR18" s="64"/>
      <c r="CS18" s="65"/>
      <c r="CT18" s="63"/>
      <c r="CU18" s="64"/>
      <c r="CV18" s="65"/>
      <c r="CW18" s="63"/>
      <c r="CX18" s="64"/>
      <c r="CY18" s="65"/>
      <c r="CZ18" s="63"/>
      <c r="DA18" s="64"/>
      <c r="DB18" s="65"/>
      <c r="DC18" s="63"/>
      <c r="DD18" s="64"/>
      <c r="DE18" s="65"/>
      <c r="DF18" s="63"/>
      <c r="DG18" s="64"/>
      <c r="DH18" s="65"/>
      <c r="DI18" s="63"/>
      <c r="DJ18" s="64"/>
      <c r="DK18" s="65"/>
      <c r="DL18" s="63"/>
      <c r="DM18" s="64"/>
      <c r="DN18" s="65"/>
      <c r="DO18" s="63"/>
      <c r="DP18" s="64"/>
      <c r="DQ18" s="65"/>
      <c r="DR18" s="63"/>
      <c r="DS18" s="64"/>
      <c r="DT18" s="65"/>
      <c r="DU18" s="63"/>
      <c r="DV18" s="64"/>
      <c r="DW18" s="65"/>
      <c r="DX18" s="63"/>
      <c r="DY18" s="64"/>
      <c r="DZ18" s="65"/>
      <c r="EA18" s="63"/>
      <c r="EB18" s="64"/>
      <c r="EC18" s="65"/>
      <c r="ED18" s="63"/>
      <c r="EE18" s="64"/>
      <c r="EF18" s="65"/>
      <c r="EG18" s="62"/>
      <c r="EH18" s="63"/>
      <c r="EI18" s="64"/>
      <c r="EJ18" s="65"/>
      <c r="EK18" s="63"/>
      <c r="EL18" s="64"/>
      <c r="EM18" s="65"/>
      <c r="EN18" s="63"/>
      <c r="EO18" s="64"/>
      <c r="EP18" s="65"/>
      <c r="EQ18" s="63"/>
      <c r="ER18" s="64"/>
      <c r="ES18" s="65"/>
      <c r="ET18" s="56"/>
      <c r="EU18" s="70"/>
      <c r="EV18" s="70"/>
      <c r="EW18" s="70"/>
      <c r="EX18" s="71"/>
      <c r="EY18" s="70"/>
      <c r="EZ18" s="71"/>
      <c r="FA18" s="60"/>
      <c r="FB18" s="56"/>
      <c r="FC18" s="70"/>
      <c r="FD18" s="70"/>
      <c r="FE18" s="70"/>
      <c r="FF18" s="70"/>
      <c r="FG18" s="70"/>
      <c r="FH18" s="71"/>
      <c r="FI18" s="60"/>
      <c r="FJ18" s="63"/>
      <c r="FK18" s="70"/>
      <c r="FL18" s="70"/>
      <c r="FM18" s="70"/>
      <c r="FN18" s="71"/>
      <c r="FO18" s="72"/>
      <c r="FP18" s="71"/>
      <c r="FQ18" s="60"/>
      <c r="FR18" s="73"/>
      <c r="FS18" s="74"/>
      <c r="FT18" s="74"/>
      <c r="FU18" s="75"/>
      <c r="FV18" s="74"/>
      <c r="FW18" s="90"/>
      <c r="FX18" s="91"/>
      <c r="FY18" s="56"/>
      <c r="FZ18" s="70"/>
      <c r="GA18" s="70"/>
      <c r="GB18" s="70"/>
      <c r="GC18" s="71"/>
      <c r="GD18" s="70"/>
      <c r="GE18" s="81"/>
      <c r="GF18" s="71"/>
      <c r="GG18" s="57"/>
      <c r="GH18" s="56"/>
      <c r="GI18" s="70"/>
      <c r="GJ18" s="70"/>
      <c r="GK18" s="70"/>
      <c r="GL18" s="71"/>
      <c r="GM18" s="70"/>
      <c r="GN18" s="71"/>
      <c r="GO18" s="71"/>
      <c r="GP18" s="57"/>
      <c r="GQ18" s="56"/>
      <c r="GR18" s="70"/>
      <c r="GS18" s="70"/>
      <c r="GT18" s="70"/>
      <c r="GU18" s="71"/>
      <c r="GV18" s="70"/>
      <c r="GW18" s="71"/>
      <c r="GX18" s="71"/>
      <c r="GY18" s="57"/>
      <c r="GZ18" s="63"/>
      <c r="HA18" s="70"/>
      <c r="HB18" s="70"/>
      <c r="HC18" s="70"/>
      <c r="HD18" s="70"/>
      <c r="HE18" s="71"/>
      <c r="HF18" s="70"/>
      <c r="HG18" s="71"/>
      <c r="HH18" s="71"/>
      <c r="HI18" s="57"/>
      <c r="HJ18" s="63"/>
      <c r="HK18" s="70"/>
      <c r="HL18" s="70"/>
      <c r="HM18" s="70"/>
      <c r="HN18" s="70"/>
      <c r="HO18" s="71"/>
      <c r="HP18" s="70"/>
      <c r="HQ18" s="81"/>
      <c r="HR18" s="81"/>
      <c r="HS18" s="65"/>
      <c r="HT18" s="78"/>
      <c r="HU18" s="78"/>
      <c r="HV18" s="78"/>
      <c r="HW18" s="51"/>
      <c r="HX18" s="79"/>
      <c r="HY18" s="70"/>
      <c r="HZ18" s="70"/>
      <c r="IA18" s="70"/>
      <c r="IB18" s="70"/>
      <c r="IC18" s="70"/>
      <c r="ID18" s="81"/>
      <c r="IE18" s="81"/>
      <c r="IF18" s="80"/>
      <c r="IG18" s="56"/>
      <c r="IH18" s="70"/>
      <c r="II18" s="70"/>
      <c r="IJ18" s="70"/>
      <c r="IK18" s="70"/>
      <c r="IL18" s="81"/>
      <c r="IM18" s="89"/>
      <c r="IN18" s="56"/>
      <c r="IO18" s="70"/>
      <c r="IP18" s="70"/>
      <c r="IQ18" s="70"/>
      <c r="IR18" s="70"/>
      <c r="IS18" s="81"/>
      <c r="IT18" s="81"/>
      <c r="IU18" s="80"/>
      <c r="IV18" s="51"/>
    </row>
    <row r="19" spans="1:256" ht="38.25">
      <c r="A19" s="36">
        <v>17</v>
      </c>
      <c r="B19" s="51" t="s">
        <v>1413</v>
      </c>
      <c r="C19" s="51" t="s">
        <v>1745</v>
      </c>
      <c r="D19" s="51"/>
      <c r="E19" s="51"/>
      <c r="F19" s="51"/>
      <c r="G19" s="51"/>
      <c r="H19" s="51"/>
      <c r="I19" s="51"/>
      <c r="J19" s="51"/>
      <c r="K19" s="51" t="s">
        <v>1762</v>
      </c>
      <c r="L19" s="51" t="s">
        <v>1754</v>
      </c>
      <c r="M19" s="51"/>
      <c r="N19" s="52"/>
      <c r="O19" s="51" t="s">
        <v>1413</v>
      </c>
      <c r="P19" s="53"/>
      <c r="Q19" s="53"/>
      <c r="R19" s="53"/>
      <c r="S19" s="51"/>
      <c r="T19" s="54"/>
      <c r="U19" s="54"/>
      <c r="V19" s="51"/>
      <c r="W19" s="52"/>
      <c r="X19" s="52"/>
      <c r="Y19" s="52"/>
      <c r="Z19" s="52"/>
      <c r="AA19" s="52"/>
      <c r="AB19" s="52"/>
      <c r="AC19" s="52"/>
      <c r="AD19" s="52"/>
      <c r="AE19" s="52"/>
      <c r="AF19" s="52"/>
      <c r="AG19" s="52"/>
      <c r="AH19" s="52"/>
      <c r="AI19" s="52"/>
      <c r="AJ19" s="51"/>
      <c r="AK19" s="51"/>
      <c r="AL19" s="51"/>
      <c r="AM19" s="51"/>
      <c r="AN19" s="51"/>
      <c r="AO19" s="54"/>
      <c r="AP19" s="51"/>
      <c r="AQ19" s="51"/>
      <c r="AR19" s="51"/>
      <c r="AS19" s="51"/>
      <c r="AT19" s="51"/>
      <c r="AU19" s="51"/>
      <c r="AV19" s="51"/>
      <c r="AW19" s="51"/>
      <c r="AX19" s="52"/>
      <c r="AY19" s="52"/>
      <c r="AZ19" s="52"/>
      <c r="BA19" s="51"/>
      <c r="BB19" s="54"/>
      <c r="BC19" s="51"/>
      <c r="BD19" s="51"/>
      <c r="BE19" s="51"/>
      <c r="BF19" s="51"/>
      <c r="BG19" s="53"/>
      <c r="BH19" s="53"/>
      <c r="BI19" s="53"/>
      <c r="BJ19" s="53"/>
      <c r="BK19" s="51"/>
      <c r="BL19" s="51"/>
      <c r="BM19" s="51"/>
      <c r="BN19" s="51"/>
      <c r="BO19" s="56"/>
      <c r="BP19" s="57"/>
      <c r="BQ19" s="56"/>
      <c r="BR19" s="57"/>
      <c r="BS19" s="56"/>
      <c r="BT19" s="57"/>
      <c r="BU19" s="103"/>
      <c r="BV19" s="104"/>
      <c r="BW19" s="105"/>
      <c r="BX19" s="106"/>
      <c r="BY19" s="105"/>
      <c r="BZ19" s="106"/>
      <c r="CA19" s="105"/>
      <c r="CB19" s="106"/>
      <c r="CC19" s="105"/>
      <c r="CD19" s="106"/>
      <c r="CE19" s="107"/>
      <c r="CF19" s="62"/>
      <c r="CG19" s="63"/>
      <c r="CH19" s="64"/>
      <c r="CI19" s="65"/>
      <c r="CJ19" s="63"/>
      <c r="CK19" s="64"/>
      <c r="CL19" s="65"/>
      <c r="CM19" s="100"/>
      <c r="CN19" s="63"/>
      <c r="CO19" s="64"/>
      <c r="CP19" s="65"/>
      <c r="CQ19" s="63"/>
      <c r="CR19" s="64"/>
      <c r="CS19" s="65"/>
      <c r="CT19" s="63"/>
      <c r="CU19" s="64"/>
      <c r="CV19" s="65"/>
      <c r="CW19" s="63"/>
      <c r="CX19" s="64"/>
      <c r="CY19" s="65"/>
      <c r="CZ19" s="63"/>
      <c r="DA19" s="64"/>
      <c r="DB19" s="65"/>
      <c r="DC19" s="63"/>
      <c r="DD19" s="64"/>
      <c r="DE19" s="65"/>
      <c r="DF19" s="63"/>
      <c r="DG19" s="64"/>
      <c r="DH19" s="65"/>
      <c r="DI19" s="63"/>
      <c r="DJ19" s="64"/>
      <c r="DK19" s="65"/>
      <c r="DL19" s="63"/>
      <c r="DM19" s="64"/>
      <c r="DN19" s="65"/>
      <c r="DO19" s="63"/>
      <c r="DP19" s="64"/>
      <c r="DQ19" s="65"/>
      <c r="DR19" s="63"/>
      <c r="DS19" s="64"/>
      <c r="DT19" s="65"/>
      <c r="DU19" s="63"/>
      <c r="DV19" s="64"/>
      <c r="DW19" s="65"/>
      <c r="DX19" s="63"/>
      <c r="DY19" s="64"/>
      <c r="DZ19" s="65"/>
      <c r="EA19" s="63"/>
      <c r="EB19" s="64"/>
      <c r="EC19" s="65"/>
      <c r="ED19" s="63"/>
      <c r="EE19" s="64"/>
      <c r="EF19" s="65"/>
      <c r="EG19" s="62"/>
      <c r="EH19" s="63"/>
      <c r="EI19" s="64"/>
      <c r="EJ19" s="65"/>
      <c r="EK19" s="63"/>
      <c r="EL19" s="64"/>
      <c r="EM19" s="65"/>
      <c r="EN19" s="63"/>
      <c r="EO19" s="64"/>
      <c r="EP19" s="65"/>
      <c r="EQ19" s="63"/>
      <c r="ER19" s="64"/>
      <c r="ES19" s="65"/>
      <c r="ET19" s="56"/>
      <c r="EU19" s="70"/>
      <c r="EV19" s="70"/>
      <c r="EW19" s="70"/>
      <c r="EX19" s="71"/>
      <c r="EY19" s="70"/>
      <c r="EZ19" s="71"/>
      <c r="FA19" s="60"/>
      <c r="FB19" s="56"/>
      <c r="FC19" s="70"/>
      <c r="FD19" s="70"/>
      <c r="FE19" s="70"/>
      <c r="FF19" s="70"/>
      <c r="FG19" s="70"/>
      <c r="FH19" s="71"/>
      <c r="FI19" s="60"/>
      <c r="FJ19" s="63"/>
      <c r="FK19" s="70"/>
      <c r="FL19" s="70"/>
      <c r="FM19" s="70"/>
      <c r="FN19" s="71"/>
      <c r="FO19" s="72"/>
      <c r="FP19" s="71"/>
      <c r="FQ19" s="60"/>
      <c r="FR19" s="73"/>
      <c r="FS19" s="74"/>
      <c r="FT19" s="74"/>
      <c r="FU19" s="75"/>
      <c r="FV19" s="74"/>
      <c r="FW19" s="90"/>
      <c r="FX19" s="91"/>
      <c r="FY19" s="56"/>
      <c r="FZ19" s="70"/>
      <c r="GA19" s="70"/>
      <c r="GB19" s="70"/>
      <c r="GC19" s="71"/>
      <c r="GD19" s="70"/>
      <c r="GE19" s="81"/>
      <c r="GF19" s="71"/>
      <c r="GG19" s="57"/>
      <c r="GH19" s="56"/>
      <c r="GI19" s="70"/>
      <c r="GJ19" s="70"/>
      <c r="GK19" s="70"/>
      <c r="GL19" s="71"/>
      <c r="GM19" s="70"/>
      <c r="GN19" s="71"/>
      <c r="GO19" s="71"/>
      <c r="GP19" s="57"/>
      <c r="GQ19" s="56"/>
      <c r="GR19" s="70"/>
      <c r="GS19" s="70"/>
      <c r="GT19" s="70"/>
      <c r="GU19" s="71"/>
      <c r="GV19" s="70"/>
      <c r="GW19" s="71"/>
      <c r="GX19" s="71"/>
      <c r="GY19" s="57"/>
      <c r="GZ19" s="63"/>
      <c r="HA19" s="70"/>
      <c r="HB19" s="70"/>
      <c r="HC19" s="70"/>
      <c r="HD19" s="70"/>
      <c r="HE19" s="71"/>
      <c r="HF19" s="70"/>
      <c r="HG19" s="71"/>
      <c r="HH19" s="71"/>
      <c r="HI19" s="57"/>
      <c r="HJ19" s="63"/>
      <c r="HK19" s="70"/>
      <c r="HL19" s="70"/>
      <c r="HM19" s="70"/>
      <c r="HN19" s="70"/>
      <c r="HO19" s="71"/>
      <c r="HP19" s="70"/>
      <c r="HQ19" s="81"/>
      <c r="HR19" s="81"/>
      <c r="HS19" s="65"/>
      <c r="HT19" s="78"/>
      <c r="HU19" s="78"/>
      <c r="HV19" s="78"/>
      <c r="HW19" s="51"/>
      <c r="HX19" s="79"/>
      <c r="HY19" s="70"/>
      <c r="HZ19" s="70"/>
      <c r="IA19" s="70"/>
      <c r="IB19" s="70"/>
      <c r="IC19" s="70"/>
      <c r="ID19" s="81"/>
      <c r="IE19" s="81"/>
      <c r="IF19" s="80"/>
      <c r="IG19" s="56"/>
      <c r="IH19" s="70"/>
      <c r="II19" s="70"/>
      <c r="IJ19" s="70"/>
      <c r="IK19" s="70"/>
      <c r="IL19" s="81"/>
      <c r="IM19" s="89"/>
      <c r="IN19" s="56"/>
      <c r="IO19" s="70"/>
      <c r="IP19" s="70"/>
      <c r="IQ19" s="70"/>
      <c r="IR19" s="70"/>
      <c r="IS19" s="81"/>
      <c r="IT19" s="81"/>
      <c r="IU19" s="80"/>
      <c r="IV19" s="51"/>
    </row>
    <row r="20" spans="1:256" ht="38.25">
      <c r="A20" s="36">
        <v>18</v>
      </c>
      <c r="B20" s="51" t="s">
        <v>1413</v>
      </c>
      <c r="C20" s="51" t="s">
        <v>1746</v>
      </c>
      <c r="D20" s="51"/>
      <c r="E20" s="51"/>
      <c r="F20" s="51"/>
      <c r="G20" s="51"/>
      <c r="H20" s="51"/>
      <c r="I20" s="51"/>
      <c r="J20" s="51"/>
      <c r="K20" s="51" t="s">
        <v>1763</v>
      </c>
      <c r="L20" s="51" t="s">
        <v>1764</v>
      </c>
      <c r="M20" s="51"/>
      <c r="N20" s="52"/>
      <c r="O20" s="51" t="s">
        <v>1413</v>
      </c>
      <c r="P20" s="53"/>
      <c r="Q20" s="53"/>
      <c r="R20" s="53"/>
      <c r="S20" s="51"/>
      <c r="T20" s="54"/>
      <c r="U20" s="54"/>
      <c r="V20" s="51"/>
      <c r="W20" s="52"/>
      <c r="X20" s="52"/>
      <c r="Y20" s="52"/>
      <c r="Z20" s="52"/>
      <c r="AA20" s="52"/>
      <c r="AB20" s="52"/>
      <c r="AC20" s="52"/>
      <c r="AD20" s="52"/>
      <c r="AE20" s="52"/>
      <c r="AF20" s="52"/>
      <c r="AG20" s="52"/>
      <c r="AH20" s="52"/>
      <c r="AI20" s="52"/>
      <c r="AJ20" s="51"/>
      <c r="AK20" s="51"/>
      <c r="AL20" s="51"/>
      <c r="AM20" s="51"/>
      <c r="AN20" s="51"/>
      <c r="AO20" s="54"/>
      <c r="AP20" s="51"/>
      <c r="AQ20" s="51"/>
      <c r="AR20" s="51"/>
      <c r="AS20" s="51"/>
      <c r="AT20" s="51"/>
      <c r="AU20" s="51"/>
      <c r="AV20" s="51"/>
      <c r="AW20" s="51"/>
      <c r="AX20" s="52"/>
      <c r="AY20" s="52"/>
      <c r="AZ20" s="52"/>
      <c r="BA20" s="51"/>
      <c r="BB20" s="54"/>
      <c r="BC20" s="51"/>
      <c r="BD20" s="51"/>
      <c r="BE20" s="51"/>
      <c r="BF20" s="51"/>
      <c r="BG20" s="53"/>
      <c r="BH20" s="53"/>
      <c r="BI20" s="53"/>
      <c r="BJ20" s="53"/>
      <c r="BK20" s="51"/>
      <c r="BL20" s="51"/>
      <c r="BM20" s="51"/>
      <c r="BN20" s="51"/>
      <c r="BO20" s="56"/>
      <c r="BP20" s="57"/>
      <c r="BQ20" s="56"/>
      <c r="BR20" s="57"/>
      <c r="BS20" s="56"/>
      <c r="BT20" s="57"/>
      <c r="BU20" s="103"/>
      <c r="BV20" s="104"/>
      <c r="BW20" s="105"/>
      <c r="BX20" s="106"/>
      <c r="BY20" s="105"/>
      <c r="BZ20" s="106"/>
      <c r="CA20" s="105"/>
      <c r="CB20" s="106"/>
      <c r="CC20" s="105"/>
      <c r="CD20" s="106"/>
      <c r="CE20" s="107"/>
      <c r="CF20" s="62"/>
      <c r="CG20" s="63"/>
      <c r="CH20" s="64"/>
      <c r="CI20" s="65"/>
      <c r="CJ20" s="63"/>
      <c r="CK20" s="64"/>
      <c r="CL20" s="65"/>
      <c r="CM20" s="100"/>
      <c r="CN20" s="63"/>
      <c r="CO20" s="64"/>
      <c r="CP20" s="65"/>
      <c r="CQ20" s="63"/>
      <c r="CR20" s="64"/>
      <c r="CS20" s="65"/>
      <c r="CT20" s="63"/>
      <c r="CU20" s="64"/>
      <c r="CV20" s="65"/>
      <c r="CW20" s="63"/>
      <c r="CX20" s="64"/>
      <c r="CY20" s="65"/>
      <c r="CZ20" s="63"/>
      <c r="DA20" s="64"/>
      <c r="DB20" s="65"/>
      <c r="DC20" s="63"/>
      <c r="DD20" s="64"/>
      <c r="DE20" s="65"/>
      <c r="DF20" s="63"/>
      <c r="DG20" s="64"/>
      <c r="DH20" s="65"/>
      <c r="DI20" s="63"/>
      <c r="DJ20" s="64"/>
      <c r="DK20" s="65"/>
      <c r="DL20" s="63"/>
      <c r="DM20" s="64"/>
      <c r="DN20" s="65"/>
      <c r="DO20" s="63"/>
      <c r="DP20" s="64"/>
      <c r="DQ20" s="65"/>
      <c r="DR20" s="63"/>
      <c r="DS20" s="64"/>
      <c r="DT20" s="65"/>
      <c r="DU20" s="63"/>
      <c r="DV20" s="64"/>
      <c r="DW20" s="65"/>
      <c r="DX20" s="63"/>
      <c r="DY20" s="64"/>
      <c r="DZ20" s="65"/>
      <c r="EA20" s="63"/>
      <c r="EB20" s="64"/>
      <c r="EC20" s="65"/>
      <c r="ED20" s="63"/>
      <c r="EE20" s="64"/>
      <c r="EF20" s="65"/>
      <c r="EG20" s="62"/>
      <c r="EH20" s="63"/>
      <c r="EI20" s="64"/>
      <c r="EJ20" s="65"/>
      <c r="EK20" s="63"/>
      <c r="EL20" s="64"/>
      <c r="EM20" s="65"/>
      <c r="EN20" s="63"/>
      <c r="EO20" s="64"/>
      <c r="EP20" s="65"/>
      <c r="EQ20" s="63"/>
      <c r="ER20" s="64"/>
      <c r="ES20" s="65"/>
      <c r="ET20" s="56"/>
      <c r="EU20" s="70"/>
      <c r="EV20" s="70"/>
      <c r="EW20" s="70"/>
      <c r="EX20" s="71"/>
      <c r="EY20" s="70"/>
      <c r="EZ20" s="71"/>
      <c r="FA20" s="60"/>
      <c r="FB20" s="56"/>
      <c r="FC20" s="70"/>
      <c r="FD20" s="70"/>
      <c r="FE20" s="70"/>
      <c r="FF20" s="70"/>
      <c r="FG20" s="70"/>
      <c r="FH20" s="71"/>
      <c r="FI20" s="60"/>
      <c r="FJ20" s="63"/>
      <c r="FK20" s="70"/>
      <c r="FL20" s="70"/>
      <c r="FM20" s="70"/>
      <c r="FN20" s="71"/>
      <c r="FO20" s="72"/>
      <c r="FP20" s="71"/>
      <c r="FQ20" s="60"/>
      <c r="FR20" s="73"/>
      <c r="FS20" s="74"/>
      <c r="FT20" s="74"/>
      <c r="FU20" s="75"/>
      <c r="FV20" s="74"/>
      <c r="FW20" s="90"/>
      <c r="FX20" s="91"/>
      <c r="FY20" s="56"/>
      <c r="FZ20" s="70"/>
      <c r="GA20" s="70"/>
      <c r="GB20" s="70"/>
      <c r="GC20" s="71"/>
      <c r="GD20" s="70"/>
      <c r="GE20" s="81"/>
      <c r="GF20" s="71"/>
      <c r="GG20" s="57"/>
      <c r="GH20" s="56"/>
      <c r="GI20" s="70"/>
      <c r="GJ20" s="70"/>
      <c r="GK20" s="70"/>
      <c r="GL20" s="71"/>
      <c r="GM20" s="70"/>
      <c r="GN20" s="71"/>
      <c r="GO20" s="71"/>
      <c r="GP20" s="57"/>
      <c r="GQ20" s="56"/>
      <c r="GR20" s="70"/>
      <c r="GS20" s="70"/>
      <c r="GT20" s="70"/>
      <c r="GU20" s="71"/>
      <c r="GV20" s="70"/>
      <c r="GW20" s="71"/>
      <c r="GX20" s="71"/>
      <c r="GY20" s="57"/>
      <c r="GZ20" s="63"/>
      <c r="HA20" s="70"/>
      <c r="HB20" s="70"/>
      <c r="HC20" s="70"/>
      <c r="HD20" s="70"/>
      <c r="HE20" s="71"/>
      <c r="HF20" s="70"/>
      <c r="HG20" s="71"/>
      <c r="HH20" s="71"/>
      <c r="HI20" s="57"/>
      <c r="HJ20" s="63"/>
      <c r="HK20" s="70"/>
      <c r="HL20" s="70"/>
      <c r="HM20" s="70"/>
      <c r="HN20" s="70"/>
      <c r="HO20" s="71"/>
      <c r="HP20" s="70"/>
      <c r="HQ20" s="81"/>
      <c r="HR20" s="81"/>
      <c r="HS20" s="65"/>
      <c r="HT20" s="78"/>
      <c r="HU20" s="78"/>
      <c r="HV20" s="78"/>
      <c r="HW20" s="51"/>
      <c r="HX20" s="79"/>
      <c r="HY20" s="70"/>
      <c r="HZ20" s="70"/>
      <c r="IA20" s="70"/>
      <c r="IB20" s="70"/>
      <c r="IC20" s="70"/>
      <c r="ID20" s="81"/>
      <c r="IE20" s="81"/>
      <c r="IF20" s="80"/>
      <c r="IG20" s="56"/>
      <c r="IH20" s="70"/>
      <c r="II20" s="70"/>
      <c r="IJ20" s="70"/>
      <c r="IK20" s="70"/>
      <c r="IL20" s="81"/>
      <c r="IM20" s="89"/>
      <c r="IN20" s="56"/>
      <c r="IO20" s="70"/>
      <c r="IP20" s="70"/>
      <c r="IQ20" s="70"/>
      <c r="IR20" s="70"/>
      <c r="IS20" s="81"/>
      <c r="IT20" s="81"/>
      <c r="IU20" s="80"/>
      <c r="IV20" s="51"/>
    </row>
    <row r="21" spans="1:256" ht="38.25">
      <c r="A21" s="36">
        <v>19</v>
      </c>
      <c r="B21" s="51" t="s">
        <v>1413</v>
      </c>
      <c r="C21" s="51" t="s">
        <v>1747</v>
      </c>
      <c r="D21" s="51"/>
      <c r="E21" s="51"/>
      <c r="F21" s="51"/>
      <c r="G21" s="51"/>
      <c r="H21" s="51"/>
      <c r="I21" s="51"/>
      <c r="J21" s="51"/>
      <c r="K21" s="51" t="s">
        <v>1765</v>
      </c>
      <c r="L21" s="51" t="s">
        <v>1766</v>
      </c>
      <c r="M21" s="51"/>
      <c r="N21" s="52"/>
      <c r="O21" s="51" t="s">
        <v>1413</v>
      </c>
      <c r="P21" s="53"/>
      <c r="Q21" s="53"/>
      <c r="R21" s="53"/>
      <c r="S21" s="51"/>
      <c r="T21" s="54"/>
      <c r="U21" s="54"/>
      <c r="V21" s="51"/>
      <c r="W21" s="52"/>
      <c r="X21" s="52"/>
      <c r="Y21" s="52"/>
      <c r="Z21" s="52"/>
      <c r="AA21" s="52"/>
      <c r="AB21" s="52"/>
      <c r="AC21" s="52"/>
      <c r="AD21" s="52"/>
      <c r="AE21" s="52"/>
      <c r="AF21" s="52"/>
      <c r="AG21" s="52"/>
      <c r="AH21" s="52"/>
      <c r="AI21" s="52"/>
      <c r="AJ21" s="51"/>
      <c r="AK21" s="51"/>
      <c r="AL21" s="51"/>
      <c r="AM21" s="51"/>
      <c r="AN21" s="51"/>
      <c r="AO21" s="54"/>
      <c r="AP21" s="51"/>
      <c r="AQ21" s="51"/>
      <c r="AR21" s="51"/>
      <c r="AS21" s="51"/>
      <c r="AT21" s="51"/>
      <c r="AU21" s="51"/>
      <c r="AV21" s="51"/>
      <c r="AW21" s="51"/>
      <c r="AX21" s="52"/>
      <c r="AY21" s="52"/>
      <c r="AZ21" s="52"/>
      <c r="BA21" s="51"/>
      <c r="BB21" s="54"/>
      <c r="BC21" s="51"/>
      <c r="BD21" s="51"/>
      <c r="BE21" s="51"/>
      <c r="BF21" s="51"/>
      <c r="BG21" s="53"/>
      <c r="BH21" s="53"/>
      <c r="BI21" s="53"/>
      <c r="BJ21" s="53"/>
      <c r="BK21" s="51"/>
      <c r="BL21" s="51"/>
      <c r="BM21" s="51"/>
      <c r="BN21" s="51"/>
      <c r="BO21" s="56"/>
      <c r="BP21" s="57"/>
      <c r="BQ21" s="56"/>
      <c r="BR21" s="57"/>
      <c r="BS21" s="56"/>
      <c r="BT21" s="57"/>
      <c r="BU21" s="103"/>
      <c r="BV21" s="104"/>
      <c r="BW21" s="105"/>
      <c r="BX21" s="106"/>
      <c r="BY21" s="105"/>
      <c r="BZ21" s="106"/>
      <c r="CA21" s="105"/>
      <c r="CB21" s="106"/>
      <c r="CC21" s="105"/>
      <c r="CD21" s="106"/>
      <c r="CE21" s="107"/>
      <c r="CF21" s="62"/>
      <c r="CG21" s="63"/>
      <c r="CH21" s="64"/>
      <c r="CI21" s="65"/>
      <c r="CJ21" s="63"/>
      <c r="CK21" s="64"/>
      <c r="CL21" s="65"/>
      <c r="CM21" s="100"/>
      <c r="CN21" s="63"/>
      <c r="CO21" s="64"/>
      <c r="CP21" s="65"/>
      <c r="CQ21" s="63"/>
      <c r="CR21" s="64"/>
      <c r="CS21" s="65"/>
      <c r="CT21" s="63"/>
      <c r="CU21" s="64"/>
      <c r="CV21" s="65"/>
      <c r="CW21" s="63"/>
      <c r="CX21" s="64"/>
      <c r="CY21" s="65"/>
      <c r="CZ21" s="63"/>
      <c r="DA21" s="64"/>
      <c r="DB21" s="65"/>
      <c r="DC21" s="63"/>
      <c r="DD21" s="64"/>
      <c r="DE21" s="65"/>
      <c r="DF21" s="63"/>
      <c r="DG21" s="64"/>
      <c r="DH21" s="65"/>
      <c r="DI21" s="63"/>
      <c r="DJ21" s="64"/>
      <c r="DK21" s="65"/>
      <c r="DL21" s="63"/>
      <c r="DM21" s="64"/>
      <c r="DN21" s="65"/>
      <c r="DO21" s="63"/>
      <c r="DP21" s="64"/>
      <c r="DQ21" s="65"/>
      <c r="DR21" s="63"/>
      <c r="DS21" s="64"/>
      <c r="DT21" s="65"/>
      <c r="DU21" s="63"/>
      <c r="DV21" s="64"/>
      <c r="DW21" s="65"/>
      <c r="DX21" s="63"/>
      <c r="DY21" s="64"/>
      <c r="DZ21" s="65"/>
      <c r="EA21" s="63"/>
      <c r="EB21" s="64"/>
      <c r="EC21" s="65"/>
      <c r="ED21" s="63"/>
      <c r="EE21" s="64"/>
      <c r="EF21" s="65"/>
      <c r="EG21" s="62"/>
      <c r="EH21" s="63"/>
      <c r="EI21" s="64"/>
      <c r="EJ21" s="65"/>
      <c r="EK21" s="63"/>
      <c r="EL21" s="64"/>
      <c r="EM21" s="65"/>
      <c r="EN21" s="63"/>
      <c r="EO21" s="64"/>
      <c r="EP21" s="65"/>
      <c r="EQ21" s="63"/>
      <c r="ER21" s="64"/>
      <c r="ES21" s="65"/>
      <c r="ET21" s="56"/>
      <c r="EU21" s="70"/>
      <c r="EV21" s="70"/>
      <c r="EW21" s="70"/>
      <c r="EX21" s="71"/>
      <c r="EY21" s="70"/>
      <c r="EZ21" s="71"/>
      <c r="FA21" s="60"/>
      <c r="FB21" s="56"/>
      <c r="FC21" s="70"/>
      <c r="FD21" s="70"/>
      <c r="FE21" s="70"/>
      <c r="FF21" s="70"/>
      <c r="FG21" s="70"/>
      <c r="FH21" s="71"/>
      <c r="FI21" s="60"/>
      <c r="FJ21" s="63"/>
      <c r="FK21" s="70"/>
      <c r="FL21" s="70"/>
      <c r="FM21" s="70"/>
      <c r="FN21" s="71"/>
      <c r="FO21" s="72"/>
      <c r="FP21" s="71"/>
      <c r="FQ21" s="60"/>
      <c r="FR21" s="73"/>
      <c r="FS21" s="74"/>
      <c r="FT21" s="74"/>
      <c r="FU21" s="75"/>
      <c r="FV21" s="74"/>
      <c r="FW21" s="90"/>
      <c r="FX21" s="91"/>
      <c r="FY21" s="56"/>
      <c r="FZ21" s="70"/>
      <c r="GA21" s="70"/>
      <c r="GB21" s="70"/>
      <c r="GC21" s="71"/>
      <c r="GD21" s="70"/>
      <c r="GE21" s="81"/>
      <c r="GF21" s="71"/>
      <c r="GG21" s="57"/>
      <c r="GH21" s="56"/>
      <c r="GI21" s="70"/>
      <c r="GJ21" s="70"/>
      <c r="GK21" s="70"/>
      <c r="GL21" s="71"/>
      <c r="GM21" s="70"/>
      <c r="GN21" s="71"/>
      <c r="GO21" s="71"/>
      <c r="GP21" s="57"/>
      <c r="GQ21" s="56"/>
      <c r="GR21" s="70"/>
      <c r="GS21" s="70"/>
      <c r="GT21" s="70"/>
      <c r="GU21" s="71"/>
      <c r="GV21" s="70"/>
      <c r="GW21" s="71"/>
      <c r="GX21" s="71"/>
      <c r="GY21" s="57"/>
      <c r="GZ21" s="63"/>
      <c r="HA21" s="70"/>
      <c r="HB21" s="70"/>
      <c r="HC21" s="70"/>
      <c r="HD21" s="70"/>
      <c r="HE21" s="71"/>
      <c r="HF21" s="70"/>
      <c r="HG21" s="71"/>
      <c r="HH21" s="71"/>
      <c r="HI21" s="57"/>
      <c r="HJ21" s="63"/>
      <c r="HK21" s="70"/>
      <c r="HL21" s="70"/>
      <c r="HM21" s="70"/>
      <c r="HN21" s="70"/>
      <c r="HO21" s="71"/>
      <c r="HP21" s="70"/>
      <c r="HQ21" s="81"/>
      <c r="HR21" s="81"/>
      <c r="HS21" s="65"/>
      <c r="HT21" s="78"/>
      <c r="HU21" s="78"/>
      <c r="HV21" s="78"/>
      <c r="HW21" s="51"/>
      <c r="HX21" s="79"/>
      <c r="HY21" s="70"/>
      <c r="HZ21" s="70"/>
      <c r="IA21" s="70"/>
      <c r="IB21" s="70"/>
      <c r="IC21" s="70"/>
      <c r="ID21" s="81"/>
      <c r="IE21" s="81"/>
      <c r="IF21" s="80"/>
      <c r="IG21" s="56"/>
      <c r="IH21" s="70"/>
      <c r="II21" s="70"/>
      <c r="IJ21" s="70"/>
      <c r="IK21" s="70"/>
      <c r="IL21" s="81"/>
      <c r="IM21" s="89"/>
      <c r="IN21" s="56"/>
      <c r="IO21" s="70"/>
      <c r="IP21" s="70"/>
      <c r="IQ21" s="70"/>
      <c r="IR21" s="70"/>
      <c r="IS21" s="81"/>
      <c r="IT21" s="81"/>
      <c r="IU21" s="80"/>
      <c r="IV21" s="51"/>
    </row>
    <row r="22" spans="1:256" ht="25.5">
      <c r="A22" s="36">
        <v>20</v>
      </c>
      <c r="B22" s="51" t="s">
        <v>1413</v>
      </c>
      <c r="C22" s="51" t="s">
        <v>1748</v>
      </c>
      <c r="D22" s="51"/>
      <c r="E22" s="51"/>
      <c r="F22" s="51"/>
      <c r="G22" s="51"/>
      <c r="H22" s="51"/>
      <c r="I22" s="51"/>
      <c r="J22" s="51"/>
      <c r="K22" s="51" t="s">
        <v>1767</v>
      </c>
      <c r="L22" s="51" t="s">
        <v>1768</v>
      </c>
      <c r="M22" s="51"/>
      <c r="N22" s="52"/>
      <c r="O22" s="51" t="s">
        <v>1413</v>
      </c>
      <c r="P22" s="53"/>
      <c r="Q22" s="53"/>
      <c r="R22" s="53"/>
      <c r="S22" s="51"/>
      <c r="T22" s="54"/>
      <c r="U22" s="54"/>
      <c r="V22" s="51"/>
      <c r="W22" s="52"/>
      <c r="X22" s="52"/>
      <c r="Y22" s="52"/>
      <c r="Z22" s="52"/>
      <c r="AA22" s="52"/>
      <c r="AB22" s="52"/>
      <c r="AC22" s="52"/>
      <c r="AD22" s="52"/>
      <c r="AE22" s="52"/>
      <c r="AF22" s="52"/>
      <c r="AG22" s="52"/>
      <c r="AH22" s="52"/>
      <c r="AI22" s="52"/>
      <c r="AJ22" s="51"/>
      <c r="AK22" s="51"/>
      <c r="AL22" s="51"/>
      <c r="AM22" s="51"/>
      <c r="AN22" s="51"/>
      <c r="AO22" s="54"/>
      <c r="AP22" s="51"/>
      <c r="AQ22" s="51"/>
      <c r="AR22" s="51"/>
      <c r="AS22" s="51"/>
      <c r="AT22" s="51"/>
      <c r="AU22" s="51"/>
      <c r="AV22" s="51"/>
      <c r="AW22" s="51"/>
      <c r="AX22" s="52"/>
      <c r="AY22" s="52"/>
      <c r="AZ22" s="52"/>
      <c r="BA22" s="51"/>
      <c r="BB22" s="54"/>
      <c r="BC22" s="51"/>
      <c r="BD22" s="51"/>
      <c r="BE22" s="51"/>
      <c r="BF22" s="51"/>
      <c r="BG22" s="53"/>
      <c r="BH22" s="53"/>
      <c r="BI22" s="53"/>
      <c r="BJ22" s="53"/>
      <c r="BK22" s="51"/>
      <c r="BL22" s="51"/>
      <c r="BM22" s="51"/>
      <c r="BN22" s="51"/>
      <c r="BO22" s="56"/>
      <c r="BP22" s="57"/>
      <c r="BQ22" s="56"/>
      <c r="BR22" s="57"/>
      <c r="BS22" s="56"/>
      <c r="BT22" s="57"/>
      <c r="BU22" s="103"/>
      <c r="BV22" s="104"/>
      <c r="BW22" s="105"/>
      <c r="BX22" s="106"/>
      <c r="BY22" s="105"/>
      <c r="BZ22" s="106"/>
      <c r="CA22" s="105"/>
      <c r="CB22" s="106"/>
      <c r="CC22" s="105"/>
      <c r="CD22" s="106"/>
      <c r="CE22" s="107"/>
      <c r="CF22" s="62"/>
      <c r="CG22" s="63"/>
      <c r="CH22" s="64"/>
      <c r="CI22" s="65"/>
      <c r="CJ22" s="63"/>
      <c r="CK22" s="64"/>
      <c r="CL22" s="65"/>
      <c r="CM22" s="100"/>
      <c r="CN22" s="63"/>
      <c r="CO22" s="64"/>
      <c r="CP22" s="65"/>
      <c r="CQ22" s="63"/>
      <c r="CR22" s="64"/>
      <c r="CS22" s="65"/>
      <c r="CT22" s="63"/>
      <c r="CU22" s="64"/>
      <c r="CV22" s="65"/>
      <c r="CW22" s="63"/>
      <c r="CX22" s="64"/>
      <c r="CY22" s="65"/>
      <c r="CZ22" s="63"/>
      <c r="DA22" s="64"/>
      <c r="DB22" s="65"/>
      <c r="DC22" s="63"/>
      <c r="DD22" s="64"/>
      <c r="DE22" s="65"/>
      <c r="DF22" s="63"/>
      <c r="DG22" s="64"/>
      <c r="DH22" s="65"/>
      <c r="DI22" s="63"/>
      <c r="DJ22" s="64"/>
      <c r="DK22" s="65"/>
      <c r="DL22" s="63"/>
      <c r="DM22" s="64"/>
      <c r="DN22" s="65"/>
      <c r="DO22" s="63"/>
      <c r="DP22" s="64"/>
      <c r="DQ22" s="65"/>
      <c r="DR22" s="63"/>
      <c r="DS22" s="64"/>
      <c r="DT22" s="65"/>
      <c r="DU22" s="63"/>
      <c r="DV22" s="64"/>
      <c r="DW22" s="65"/>
      <c r="DX22" s="63"/>
      <c r="DY22" s="64"/>
      <c r="DZ22" s="65"/>
      <c r="EA22" s="63"/>
      <c r="EB22" s="64"/>
      <c r="EC22" s="65"/>
      <c r="ED22" s="63"/>
      <c r="EE22" s="64"/>
      <c r="EF22" s="65"/>
      <c r="EG22" s="62"/>
      <c r="EH22" s="63"/>
      <c r="EI22" s="64"/>
      <c r="EJ22" s="65"/>
      <c r="EK22" s="63"/>
      <c r="EL22" s="64"/>
      <c r="EM22" s="65"/>
      <c r="EN22" s="63"/>
      <c r="EO22" s="64"/>
      <c r="EP22" s="65"/>
      <c r="EQ22" s="63"/>
      <c r="ER22" s="64"/>
      <c r="ES22" s="65"/>
      <c r="ET22" s="56"/>
      <c r="EU22" s="70"/>
      <c r="EV22" s="70"/>
      <c r="EW22" s="70"/>
      <c r="EX22" s="71"/>
      <c r="EY22" s="70"/>
      <c r="EZ22" s="71"/>
      <c r="FA22" s="60"/>
      <c r="FB22" s="56"/>
      <c r="FC22" s="70"/>
      <c r="FD22" s="70"/>
      <c r="FE22" s="70"/>
      <c r="FF22" s="70"/>
      <c r="FG22" s="70"/>
      <c r="FH22" s="71"/>
      <c r="FI22" s="60"/>
      <c r="FJ22" s="63"/>
      <c r="FK22" s="70"/>
      <c r="FL22" s="70"/>
      <c r="FM22" s="70"/>
      <c r="FN22" s="71"/>
      <c r="FO22" s="72"/>
      <c r="FP22" s="71"/>
      <c r="FQ22" s="60"/>
      <c r="FR22" s="73"/>
      <c r="FS22" s="74"/>
      <c r="FT22" s="74"/>
      <c r="FU22" s="75"/>
      <c r="FV22" s="74"/>
      <c r="FW22" s="90"/>
      <c r="FX22" s="91"/>
      <c r="FY22" s="56"/>
      <c r="FZ22" s="70"/>
      <c r="GA22" s="70"/>
      <c r="GB22" s="70"/>
      <c r="GC22" s="71"/>
      <c r="GD22" s="70"/>
      <c r="GE22" s="81"/>
      <c r="GF22" s="71"/>
      <c r="GG22" s="57"/>
      <c r="GH22" s="56"/>
      <c r="GI22" s="70"/>
      <c r="GJ22" s="70"/>
      <c r="GK22" s="70"/>
      <c r="GL22" s="71"/>
      <c r="GM22" s="70"/>
      <c r="GN22" s="71"/>
      <c r="GO22" s="71"/>
      <c r="GP22" s="57"/>
      <c r="GQ22" s="56"/>
      <c r="GR22" s="70"/>
      <c r="GS22" s="70"/>
      <c r="GT22" s="70"/>
      <c r="GU22" s="71"/>
      <c r="GV22" s="70"/>
      <c r="GW22" s="71"/>
      <c r="GX22" s="71"/>
      <c r="GY22" s="57"/>
      <c r="GZ22" s="63"/>
      <c r="HA22" s="70"/>
      <c r="HB22" s="70"/>
      <c r="HC22" s="70"/>
      <c r="HD22" s="70"/>
      <c r="HE22" s="71"/>
      <c r="HF22" s="70"/>
      <c r="HG22" s="71"/>
      <c r="HH22" s="71"/>
      <c r="HI22" s="57"/>
      <c r="HJ22" s="63"/>
      <c r="HK22" s="70"/>
      <c r="HL22" s="70"/>
      <c r="HM22" s="70"/>
      <c r="HN22" s="70"/>
      <c r="HO22" s="71"/>
      <c r="HP22" s="70"/>
      <c r="HQ22" s="81"/>
      <c r="HR22" s="81"/>
      <c r="HS22" s="65"/>
      <c r="HT22" s="78"/>
      <c r="HU22" s="78"/>
      <c r="HV22" s="78"/>
      <c r="HW22" s="51"/>
      <c r="HX22" s="79"/>
      <c r="HY22" s="70"/>
      <c r="HZ22" s="70"/>
      <c r="IA22" s="70"/>
      <c r="IB22" s="70"/>
      <c r="IC22" s="70"/>
      <c r="ID22" s="81"/>
      <c r="IE22" s="81"/>
      <c r="IF22" s="80"/>
      <c r="IG22" s="56"/>
      <c r="IH22" s="70"/>
      <c r="II22" s="70"/>
      <c r="IJ22" s="70"/>
      <c r="IK22" s="70"/>
      <c r="IL22" s="81"/>
      <c r="IM22" s="89"/>
      <c r="IN22" s="56"/>
      <c r="IO22" s="70"/>
      <c r="IP22" s="70"/>
      <c r="IQ22" s="70"/>
      <c r="IR22" s="70"/>
      <c r="IS22" s="81"/>
      <c r="IT22" s="81"/>
      <c r="IU22" s="80"/>
      <c r="IV22" s="51"/>
    </row>
    <row r="23" spans="1:256" ht="135.75" customHeight="1">
      <c r="A23" s="36">
        <v>21</v>
      </c>
      <c r="B23" s="51" t="s">
        <v>1413</v>
      </c>
      <c r="C23" s="51" t="s">
        <v>689</v>
      </c>
      <c r="D23" s="51" t="s">
        <v>1592</v>
      </c>
      <c r="E23" s="51" t="s">
        <v>616</v>
      </c>
      <c r="F23" s="51" t="s">
        <v>1593</v>
      </c>
      <c r="H23" s="51" t="s">
        <v>1594</v>
      </c>
      <c r="I23" s="51" t="s">
        <v>227</v>
      </c>
      <c r="J23" s="51"/>
      <c r="K23" s="51" t="s">
        <v>1595</v>
      </c>
      <c r="L23" s="51" t="s">
        <v>1596</v>
      </c>
      <c r="M23" s="51" t="s">
        <v>1597</v>
      </c>
      <c r="N23" s="52"/>
      <c r="O23" s="51" t="s">
        <v>1413</v>
      </c>
      <c r="P23" s="53" t="s">
        <v>1598</v>
      </c>
      <c r="Q23" s="53" t="s">
        <v>1599</v>
      </c>
      <c r="R23" s="53" t="s">
        <v>1600</v>
      </c>
      <c r="S23" s="51"/>
      <c r="T23" s="166" t="s">
        <v>1601</v>
      </c>
      <c r="U23" s="54"/>
      <c r="V23" s="51"/>
      <c r="W23" s="52"/>
      <c r="X23" s="52"/>
      <c r="Y23" s="52"/>
      <c r="Z23" s="52"/>
      <c r="AA23" s="52" t="s">
        <v>1602</v>
      </c>
      <c r="AB23" s="52" t="s">
        <v>520</v>
      </c>
      <c r="AC23" s="52"/>
      <c r="AD23" s="52" t="s">
        <v>1603</v>
      </c>
      <c r="AE23" s="52"/>
      <c r="AF23" s="52"/>
      <c r="AG23" s="52"/>
      <c r="AH23" s="233" t="s">
        <v>1604</v>
      </c>
      <c r="AI23" s="52"/>
      <c r="AJ23" s="51"/>
      <c r="AK23" s="51"/>
      <c r="AL23" s="51">
        <v>1974</v>
      </c>
      <c r="AM23" s="51">
        <f>2007-AL23</f>
        <v>33</v>
      </c>
      <c r="AN23" s="51" t="s">
        <v>1201</v>
      </c>
      <c r="AO23" s="166" t="s">
        <v>1605</v>
      </c>
      <c r="AP23" s="51" t="s">
        <v>975</v>
      </c>
      <c r="AQ23" s="51" t="s">
        <v>1606</v>
      </c>
      <c r="AR23" s="51"/>
      <c r="AS23" s="51" t="s">
        <v>1607</v>
      </c>
      <c r="AT23" s="51" t="s">
        <v>1596</v>
      </c>
      <c r="AU23" s="51" t="s">
        <v>1597</v>
      </c>
      <c r="AV23" s="51" t="s">
        <v>1413</v>
      </c>
      <c r="AW23" s="51"/>
      <c r="AX23" s="52" t="s">
        <v>1608</v>
      </c>
      <c r="AY23" s="52" t="s">
        <v>1608</v>
      </c>
      <c r="AZ23" s="52"/>
      <c r="BA23" s="51"/>
      <c r="BB23" s="54"/>
      <c r="BC23" s="51"/>
      <c r="BD23" s="51">
        <v>1974</v>
      </c>
      <c r="BE23" s="51"/>
      <c r="BF23" s="51" t="s">
        <v>1736</v>
      </c>
      <c r="BG23" s="53"/>
      <c r="BH23" s="53"/>
      <c r="BI23" s="53"/>
      <c r="BJ23" s="53"/>
      <c r="BK23" s="51" t="s">
        <v>1736</v>
      </c>
      <c r="BL23" s="283" t="s">
        <v>1609</v>
      </c>
      <c r="BM23" s="51"/>
      <c r="BN23" s="51"/>
      <c r="BO23" s="56">
        <v>1902</v>
      </c>
      <c r="BP23" s="57">
        <v>42</v>
      </c>
      <c r="BQ23" s="56">
        <v>4280</v>
      </c>
      <c r="BR23" s="57">
        <v>760</v>
      </c>
      <c r="BS23" s="56">
        <v>2000</v>
      </c>
      <c r="BT23" s="57">
        <v>80</v>
      </c>
      <c r="BU23" s="281">
        <v>100</v>
      </c>
      <c r="BV23" s="282">
        <v>100</v>
      </c>
      <c r="BW23" s="126">
        <v>100</v>
      </c>
      <c r="BX23" s="106"/>
      <c r="BY23" s="105"/>
      <c r="BZ23" s="106"/>
      <c r="CA23" s="105"/>
      <c r="CB23" s="106"/>
      <c r="CC23" s="105"/>
      <c r="CD23" s="106"/>
      <c r="CE23" s="107"/>
      <c r="CF23" s="62"/>
      <c r="CG23" s="63">
        <v>42</v>
      </c>
      <c r="CH23" s="64">
        <v>0</v>
      </c>
      <c r="CI23" s="65">
        <v>0</v>
      </c>
      <c r="CJ23" s="63">
        <v>0</v>
      </c>
      <c r="CK23" s="64">
        <v>0</v>
      </c>
      <c r="CL23" s="65">
        <v>0</v>
      </c>
      <c r="CM23" s="100" t="s">
        <v>1610</v>
      </c>
      <c r="CN23" s="63"/>
      <c r="CO23" s="64"/>
      <c r="CP23" s="65">
        <v>42</v>
      </c>
      <c r="CQ23" s="63"/>
      <c r="CR23" s="64"/>
      <c r="CS23" s="65">
        <v>0</v>
      </c>
      <c r="CT23" s="63"/>
      <c r="CU23" s="64"/>
      <c r="CV23" s="65">
        <v>42</v>
      </c>
      <c r="CW23" s="63"/>
      <c r="CX23" s="64"/>
      <c r="CY23" s="65">
        <v>12</v>
      </c>
      <c r="CZ23" s="63"/>
      <c r="DA23" s="64"/>
      <c r="DB23" s="65">
        <v>17</v>
      </c>
      <c r="DC23" s="63"/>
      <c r="DD23" s="64"/>
      <c r="DE23" s="65"/>
      <c r="DF23" s="63"/>
      <c r="DG23" s="64"/>
      <c r="DH23" s="65"/>
      <c r="DI23" s="63"/>
      <c r="DJ23" s="64"/>
      <c r="DK23" s="65"/>
      <c r="DL23" s="63"/>
      <c r="DM23" s="64"/>
      <c r="DN23" s="65"/>
      <c r="DO23" s="63"/>
      <c r="DP23" s="64"/>
      <c r="DQ23" s="65"/>
      <c r="DR23" s="63"/>
      <c r="DS23" s="64"/>
      <c r="DT23" s="65"/>
      <c r="DU23" s="63"/>
      <c r="DV23" s="64"/>
      <c r="DW23" s="65"/>
      <c r="DX23" s="63"/>
      <c r="DY23" s="64"/>
      <c r="DZ23" s="65"/>
      <c r="EA23" s="63"/>
      <c r="EB23" s="64"/>
      <c r="EC23" s="65"/>
      <c r="ED23" s="63"/>
      <c r="EE23" s="64"/>
      <c r="EF23" s="65"/>
      <c r="EG23" s="62"/>
      <c r="EH23" s="63"/>
      <c r="EI23" s="64"/>
      <c r="EJ23" s="65"/>
      <c r="EK23" s="63"/>
      <c r="EL23" s="64"/>
      <c r="EM23" s="65"/>
      <c r="EN23" s="63"/>
      <c r="EO23" s="64"/>
      <c r="EP23" s="65"/>
      <c r="EQ23" s="63"/>
      <c r="ER23" s="64"/>
      <c r="ES23" s="65"/>
      <c r="ET23" s="56">
        <v>1</v>
      </c>
      <c r="EU23" s="70">
        <v>1</v>
      </c>
      <c r="EV23" s="70">
        <v>2</v>
      </c>
      <c r="EW23" s="70"/>
      <c r="EX23" s="71"/>
      <c r="EY23" s="70">
        <v>36</v>
      </c>
      <c r="EZ23" s="71">
        <v>75</v>
      </c>
      <c r="FA23" s="60"/>
      <c r="FB23" s="56"/>
      <c r="FC23" s="70"/>
      <c r="FD23" s="70"/>
      <c r="FE23" s="70"/>
      <c r="FF23" s="70"/>
      <c r="FG23" s="70"/>
      <c r="FH23" s="71"/>
      <c r="FI23" s="60"/>
      <c r="FJ23" s="63"/>
      <c r="FK23" s="70"/>
      <c r="FL23" s="70"/>
      <c r="FM23" s="70"/>
      <c r="FN23" s="71"/>
      <c r="FO23" s="72"/>
      <c r="FP23" s="71"/>
      <c r="FQ23" s="60"/>
      <c r="FR23" s="73"/>
      <c r="FS23" s="74"/>
      <c r="FT23" s="74"/>
      <c r="FU23" s="75"/>
      <c r="FV23" s="74"/>
      <c r="FW23" s="90"/>
      <c r="FX23" s="91"/>
      <c r="FY23" s="56">
        <v>0</v>
      </c>
      <c r="FZ23" s="70">
        <v>2</v>
      </c>
      <c r="GA23" s="70"/>
      <c r="GB23" s="70"/>
      <c r="GC23" s="71"/>
      <c r="GD23" s="70">
        <v>24</v>
      </c>
      <c r="GE23" s="81">
        <v>100</v>
      </c>
      <c r="GF23" s="71"/>
      <c r="GG23" s="57"/>
      <c r="GH23" s="56"/>
      <c r="GI23" s="70"/>
      <c r="GJ23" s="70"/>
      <c r="GK23" s="70"/>
      <c r="GL23" s="71"/>
      <c r="GM23" s="70"/>
      <c r="GN23" s="71"/>
      <c r="GO23" s="71"/>
      <c r="GP23" s="57"/>
      <c r="GQ23" s="56"/>
      <c r="GR23" s="70"/>
      <c r="GS23" s="70"/>
      <c r="GT23" s="70"/>
      <c r="GU23" s="71"/>
      <c r="GV23" s="70"/>
      <c r="GW23" s="71"/>
      <c r="GX23" s="71"/>
      <c r="GY23" s="57"/>
      <c r="GZ23" s="63"/>
      <c r="HA23" s="70"/>
      <c r="HB23" s="70"/>
      <c r="HC23" s="70"/>
      <c r="HD23" s="70"/>
      <c r="HE23" s="71"/>
      <c r="HF23" s="70"/>
      <c r="HG23" s="71"/>
      <c r="HH23" s="71"/>
      <c r="HI23" s="57"/>
      <c r="HJ23" s="63"/>
      <c r="HK23" s="70"/>
      <c r="HL23" s="70"/>
      <c r="HM23" s="70"/>
      <c r="HN23" s="70"/>
      <c r="HO23" s="71"/>
      <c r="HP23" s="70"/>
      <c r="HQ23" s="81"/>
      <c r="HR23" s="81"/>
      <c r="HS23" s="65"/>
      <c r="HT23" s="78">
        <v>50</v>
      </c>
      <c r="HU23" s="78">
        <v>0</v>
      </c>
      <c r="HV23" s="78">
        <v>0</v>
      </c>
      <c r="HW23" s="51" t="s">
        <v>975</v>
      </c>
      <c r="HX23" s="79" t="s">
        <v>1736</v>
      </c>
      <c r="HY23" s="70"/>
      <c r="HZ23" s="70"/>
      <c r="IA23" s="70"/>
      <c r="IB23" s="70"/>
      <c r="IC23" s="70"/>
      <c r="ID23" s="81"/>
      <c r="IE23" s="81"/>
      <c r="IF23" s="80"/>
      <c r="IG23" s="56"/>
      <c r="IH23" s="70"/>
      <c r="II23" s="70"/>
      <c r="IJ23" s="70"/>
      <c r="IK23" s="70"/>
      <c r="IL23" s="81"/>
      <c r="IM23" s="89"/>
      <c r="IN23" s="56"/>
      <c r="IO23" s="70"/>
      <c r="IP23" s="70"/>
      <c r="IQ23" s="70"/>
      <c r="IR23" s="70"/>
      <c r="IS23" s="81"/>
      <c r="IT23" s="81"/>
      <c r="IU23" s="80"/>
      <c r="IV23" s="51"/>
    </row>
    <row r="24" spans="1:256" ht="25.5">
      <c r="A24" s="36">
        <v>22</v>
      </c>
      <c r="B24" s="51" t="s">
        <v>1413</v>
      </c>
      <c r="C24" s="51" t="s">
        <v>1749</v>
      </c>
      <c r="D24" s="51"/>
      <c r="E24" s="51"/>
      <c r="F24" s="51"/>
      <c r="G24" s="51"/>
      <c r="H24" s="51"/>
      <c r="I24" s="51"/>
      <c r="J24" s="51"/>
      <c r="K24" s="51" t="s">
        <v>1769</v>
      </c>
      <c r="L24" s="51"/>
      <c r="M24" s="51"/>
      <c r="N24" s="52"/>
      <c r="O24" s="51" t="s">
        <v>1413</v>
      </c>
      <c r="P24" s="53"/>
      <c r="Q24" s="53"/>
      <c r="R24" s="53"/>
      <c r="S24" s="51"/>
      <c r="T24" s="54"/>
      <c r="U24" s="54"/>
      <c r="V24" s="51"/>
      <c r="W24" s="52"/>
      <c r="X24" s="52"/>
      <c r="Y24" s="52"/>
      <c r="Z24" s="52"/>
      <c r="AA24" s="52"/>
      <c r="AB24" s="52"/>
      <c r="AC24" s="52"/>
      <c r="AD24" s="52"/>
      <c r="AE24" s="52"/>
      <c r="AF24" s="52"/>
      <c r="AG24" s="52"/>
      <c r="AH24" s="52"/>
      <c r="AI24" s="52"/>
      <c r="AJ24" s="51"/>
      <c r="AK24" s="51"/>
      <c r="AL24" s="51"/>
      <c r="AM24" s="51"/>
      <c r="AN24" s="51"/>
      <c r="AO24" s="54"/>
      <c r="AP24" s="51"/>
      <c r="AQ24" s="51"/>
      <c r="AR24" s="51"/>
      <c r="AS24" s="51"/>
      <c r="AT24" s="51"/>
      <c r="AU24" s="51"/>
      <c r="AV24" s="51"/>
      <c r="AW24" s="51"/>
      <c r="AX24" s="52"/>
      <c r="AY24" s="52"/>
      <c r="AZ24" s="52"/>
      <c r="BA24" s="51"/>
      <c r="BB24" s="54"/>
      <c r="BC24" s="51"/>
      <c r="BD24" s="51"/>
      <c r="BE24" s="51"/>
      <c r="BF24" s="51"/>
      <c r="BG24" s="53"/>
      <c r="BH24" s="53"/>
      <c r="BI24" s="53"/>
      <c r="BJ24" s="53"/>
      <c r="BK24" s="51"/>
      <c r="BL24" s="51"/>
      <c r="BM24" s="51"/>
      <c r="BN24" s="51"/>
      <c r="BO24" s="56"/>
      <c r="BP24" s="57"/>
      <c r="BQ24" s="56"/>
      <c r="BR24" s="57"/>
      <c r="BS24" s="56"/>
      <c r="BT24" s="57"/>
      <c r="BU24" s="103"/>
      <c r="BV24" s="104"/>
      <c r="BW24" s="105"/>
      <c r="BX24" s="106"/>
      <c r="BY24" s="105"/>
      <c r="BZ24" s="106"/>
      <c r="CA24" s="105"/>
      <c r="CB24" s="106"/>
      <c r="CC24" s="105"/>
      <c r="CD24" s="106"/>
      <c r="CE24" s="107"/>
      <c r="CF24" s="62"/>
      <c r="CG24" s="63"/>
      <c r="CH24" s="64"/>
      <c r="CI24" s="65"/>
      <c r="CJ24" s="63"/>
      <c r="CK24" s="64"/>
      <c r="CL24" s="65"/>
      <c r="CM24" s="100"/>
      <c r="CN24" s="63"/>
      <c r="CO24" s="64"/>
      <c r="CP24" s="65"/>
      <c r="CQ24" s="63"/>
      <c r="CR24" s="64"/>
      <c r="CS24" s="65"/>
      <c r="CT24" s="63"/>
      <c r="CU24" s="64"/>
      <c r="CV24" s="65"/>
      <c r="CW24" s="63"/>
      <c r="CX24" s="64"/>
      <c r="CY24" s="65"/>
      <c r="CZ24" s="63"/>
      <c r="DA24" s="64"/>
      <c r="DB24" s="65"/>
      <c r="DC24" s="63"/>
      <c r="DD24" s="64"/>
      <c r="DE24" s="65"/>
      <c r="DF24" s="63"/>
      <c r="DG24" s="64"/>
      <c r="DH24" s="65"/>
      <c r="DI24" s="63"/>
      <c r="DJ24" s="64"/>
      <c r="DK24" s="65"/>
      <c r="DL24" s="63"/>
      <c r="DM24" s="64"/>
      <c r="DN24" s="65"/>
      <c r="DO24" s="63"/>
      <c r="DP24" s="64"/>
      <c r="DQ24" s="65"/>
      <c r="DR24" s="63"/>
      <c r="DS24" s="64"/>
      <c r="DT24" s="65"/>
      <c r="DU24" s="63"/>
      <c r="DV24" s="64"/>
      <c r="DW24" s="65"/>
      <c r="DX24" s="63"/>
      <c r="DY24" s="64"/>
      <c r="DZ24" s="65"/>
      <c r="EA24" s="63"/>
      <c r="EB24" s="64"/>
      <c r="EC24" s="65"/>
      <c r="ED24" s="63"/>
      <c r="EE24" s="64"/>
      <c r="EF24" s="65"/>
      <c r="EG24" s="62"/>
      <c r="EH24" s="63"/>
      <c r="EI24" s="64"/>
      <c r="EJ24" s="65"/>
      <c r="EK24" s="63"/>
      <c r="EL24" s="64"/>
      <c r="EM24" s="65"/>
      <c r="EN24" s="63"/>
      <c r="EO24" s="64"/>
      <c r="EP24" s="65"/>
      <c r="EQ24" s="63"/>
      <c r="ER24" s="64"/>
      <c r="ES24" s="65"/>
      <c r="ET24" s="56"/>
      <c r="EU24" s="70"/>
      <c r="EV24" s="70"/>
      <c r="EW24" s="70"/>
      <c r="EX24" s="71"/>
      <c r="EY24" s="70"/>
      <c r="EZ24" s="71"/>
      <c r="FA24" s="60"/>
      <c r="FB24" s="56"/>
      <c r="FC24" s="70"/>
      <c r="FD24" s="70"/>
      <c r="FE24" s="70"/>
      <c r="FF24" s="70"/>
      <c r="FG24" s="70"/>
      <c r="FH24" s="71"/>
      <c r="FI24" s="60"/>
      <c r="FJ24" s="63"/>
      <c r="FK24" s="70"/>
      <c r="FL24" s="70"/>
      <c r="FM24" s="70"/>
      <c r="FN24" s="71"/>
      <c r="FO24" s="72"/>
      <c r="FP24" s="71"/>
      <c r="FQ24" s="60"/>
      <c r="FR24" s="73"/>
      <c r="FS24" s="74"/>
      <c r="FT24" s="74"/>
      <c r="FU24" s="75"/>
      <c r="FV24" s="74"/>
      <c r="FW24" s="90"/>
      <c r="FX24" s="91"/>
      <c r="FY24" s="56"/>
      <c r="FZ24" s="70"/>
      <c r="GA24" s="70"/>
      <c r="GB24" s="70"/>
      <c r="GC24" s="71"/>
      <c r="GD24" s="70"/>
      <c r="GE24" s="81"/>
      <c r="GF24" s="71"/>
      <c r="GG24" s="57"/>
      <c r="GH24" s="56"/>
      <c r="GI24" s="70"/>
      <c r="GJ24" s="70"/>
      <c r="GK24" s="70"/>
      <c r="GL24" s="71"/>
      <c r="GM24" s="70"/>
      <c r="GN24" s="71"/>
      <c r="GO24" s="71"/>
      <c r="GP24" s="57"/>
      <c r="GQ24" s="56"/>
      <c r="GR24" s="70"/>
      <c r="GS24" s="70"/>
      <c r="GT24" s="70"/>
      <c r="GU24" s="71"/>
      <c r="GV24" s="70"/>
      <c r="GW24" s="71"/>
      <c r="GX24" s="71"/>
      <c r="GY24" s="57"/>
      <c r="GZ24" s="63"/>
      <c r="HA24" s="70"/>
      <c r="HB24" s="70"/>
      <c r="HC24" s="70"/>
      <c r="HD24" s="70"/>
      <c r="HE24" s="71"/>
      <c r="HF24" s="70"/>
      <c r="HG24" s="71"/>
      <c r="HH24" s="71"/>
      <c r="HI24" s="57"/>
      <c r="HJ24" s="63"/>
      <c r="HK24" s="70"/>
      <c r="HL24" s="70"/>
      <c r="HM24" s="70"/>
      <c r="HN24" s="70"/>
      <c r="HO24" s="71"/>
      <c r="HP24" s="70"/>
      <c r="HQ24" s="81"/>
      <c r="HR24" s="81"/>
      <c r="HS24" s="65"/>
      <c r="HT24" s="78"/>
      <c r="HU24" s="78"/>
      <c r="HV24" s="78"/>
      <c r="HW24" s="51"/>
      <c r="HX24" s="79"/>
      <c r="HY24" s="70"/>
      <c r="HZ24" s="70"/>
      <c r="IA24" s="70"/>
      <c r="IB24" s="70"/>
      <c r="IC24" s="70"/>
      <c r="ID24" s="81"/>
      <c r="IE24" s="81"/>
      <c r="IF24" s="80"/>
      <c r="IG24" s="56"/>
      <c r="IH24" s="70"/>
      <c r="II24" s="70"/>
      <c r="IJ24" s="70"/>
      <c r="IK24" s="70"/>
      <c r="IL24" s="81"/>
      <c r="IM24" s="89"/>
      <c r="IN24" s="56"/>
      <c r="IO24" s="70"/>
      <c r="IP24" s="70"/>
      <c r="IQ24" s="70"/>
      <c r="IR24" s="70"/>
      <c r="IS24" s="81"/>
      <c r="IT24" s="81"/>
      <c r="IU24" s="80"/>
      <c r="IV24" s="51"/>
    </row>
    <row r="25" spans="1:256" ht="25.5">
      <c r="A25" s="36">
        <v>23</v>
      </c>
      <c r="B25" s="51" t="s">
        <v>1413</v>
      </c>
      <c r="C25" s="51" t="s">
        <v>1750</v>
      </c>
      <c r="D25" s="51"/>
      <c r="E25" s="51"/>
      <c r="F25" s="51"/>
      <c r="G25" s="51"/>
      <c r="H25" s="51"/>
      <c r="I25" s="51"/>
      <c r="J25" s="51"/>
      <c r="K25" s="51" t="s">
        <v>1769</v>
      </c>
      <c r="L25" s="51"/>
      <c r="M25" s="51"/>
      <c r="N25" s="52"/>
      <c r="O25" s="51" t="s">
        <v>1413</v>
      </c>
      <c r="P25" s="53"/>
      <c r="Q25" s="53"/>
      <c r="R25" s="53"/>
      <c r="S25" s="51"/>
      <c r="T25" s="54"/>
      <c r="U25" s="54"/>
      <c r="V25" s="51"/>
      <c r="W25" s="52"/>
      <c r="X25" s="52"/>
      <c r="Y25" s="52"/>
      <c r="Z25" s="52"/>
      <c r="AA25" s="52"/>
      <c r="AB25" s="52"/>
      <c r="AC25" s="52"/>
      <c r="AD25" s="52"/>
      <c r="AE25" s="52"/>
      <c r="AF25" s="52"/>
      <c r="AG25" s="52"/>
      <c r="AH25" s="52"/>
      <c r="AI25" s="52"/>
      <c r="AJ25" s="51"/>
      <c r="AK25" s="51"/>
      <c r="AL25" s="51"/>
      <c r="AM25" s="51"/>
      <c r="AN25" s="51"/>
      <c r="AO25" s="54"/>
      <c r="AP25" s="51"/>
      <c r="AQ25" s="51"/>
      <c r="AR25" s="51"/>
      <c r="AS25" s="51"/>
      <c r="AT25" s="51"/>
      <c r="AU25" s="51"/>
      <c r="AV25" s="51"/>
      <c r="AW25" s="51"/>
      <c r="AX25" s="52"/>
      <c r="AY25" s="52"/>
      <c r="AZ25" s="52"/>
      <c r="BA25" s="51"/>
      <c r="BB25" s="54"/>
      <c r="BC25" s="51"/>
      <c r="BD25" s="51"/>
      <c r="BE25" s="51"/>
      <c r="BF25" s="51"/>
      <c r="BG25" s="53"/>
      <c r="BH25" s="53"/>
      <c r="BI25" s="53"/>
      <c r="BJ25" s="53"/>
      <c r="BK25" s="51"/>
      <c r="BL25" s="51"/>
      <c r="BM25" s="51"/>
      <c r="BN25" s="51"/>
      <c r="BO25" s="56"/>
      <c r="BP25" s="57"/>
      <c r="BQ25" s="56"/>
      <c r="BR25" s="57"/>
      <c r="BS25" s="56"/>
      <c r="BT25" s="57"/>
      <c r="BU25" s="103"/>
      <c r="BV25" s="104"/>
      <c r="BW25" s="105"/>
      <c r="BX25" s="106"/>
      <c r="BY25" s="105"/>
      <c r="BZ25" s="106"/>
      <c r="CA25" s="105"/>
      <c r="CB25" s="106"/>
      <c r="CC25" s="105"/>
      <c r="CD25" s="106"/>
      <c r="CE25" s="107"/>
      <c r="CF25" s="62"/>
      <c r="CG25" s="63"/>
      <c r="CH25" s="64"/>
      <c r="CI25" s="65"/>
      <c r="CJ25" s="63"/>
      <c r="CK25" s="64"/>
      <c r="CL25" s="65"/>
      <c r="CM25" s="100"/>
      <c r="CN25" s="63"/>
      <c r="CO25" s="64"/>
      <c r="CP25" s="65"/>
      <c r="CQ25" s="63"/>
      <c r="CR25" s="64"/>
      <c r="CS25" s="65"/>
      <c r="CT25" s="63"/>
      <c r="CU25" s="64"/>
      <c r="CV25" s="65"/>
      <c r="CW25" s="63"/>
      <c r="CX25" s="64"/>
      <c r="CY25" s="65"/>
      <c r="CZ25" s="63"/>
      <c r="DA25" s="64"/>
      <c r="DB25" s="65"/>
      <c r="DC25" s="63"/>
      <c r="DD25" s="64"/>
      <c r="DE25" s="65"/>
      <c r="DF25" s="63"/>
      <c r="DG25" s="64"/>
      <c r="DH25" s="65"/>
      <c r="DI25" s="63"/>
      <c r="DJ25" s="64"/>
      <c r="DK25" s="65"/>
      <c r="DL25" s="63"/>
      <c r="DM25" s="64"/>
      <c r="DN25" s="65"/>
      <c r="DO25" s="63"/>
      <c r="DP25" s="64"/>
      <c r="DQ25" s="65"/>
      <c r="DR25" s="63"/>
      <c r="DS25" s="64"/>
      <c r="DT25" s="65"/>
      <c r="DU25" s="63"/>
      <c r="DV25" s="64"/>
      <c r="DW25" s="65"/>
      <c r="DX25" s="63"/>
      <c r="DY25" s="64"/>
      <c r="DZ25" s="65"/>
      <c r="EA25" s="63"/>
      <c r="EB25" s="64"/>
      <c r="EC25" s="65"/>
      <c r="ED25" s="63"/>
      <c r="EE25" s="64"/>
      <c r="EF25" s="65"/>
      <c r="EG25" s="62"/>
      <c r="EH25" s="63"/>
      <c r="EI25" s="64"/>
      <c r="EJ25" s="65"/>
      <c r="EK25" s="63"/>
      <c r="EL25" s="64"/>
      <c r="EM25" s="65"/>
      <c r="EN25" s="63"/>
      <c r="EO25" s="64"/>
      <c r="EP25" s="65"/>
      <c r="EQ25" s="63"/>
      <c r="ER25" s="64"/>
      <c r="ES25" s="65"/>
      <c r="ET25" s="56"/>
      <c r="EU25" s="70"/>
      <c r="EV25" s="70"/>
      <c r="EW25" s="70"/>
      <c r="EX25" s="71"/>
      <c r="EY25" s="70"/>
      <c r="EZ25" s="71"/>
      <c r="FA25" s="60"/>
      <c r="FB25" s="56"/>
      <c r="FC25" s="70"/>
      <c r="FD25" s="70"/>
      <c r="FE25" s="70"/>
      <c r="FF25" s="70"/>
      <c r="FG25" s="70"/>
      <c r="FH25" s="71"/>
      <c r="FI25" s="60"/>
      <c r="FJ25" s="63"/>
      <c r="FK25" s="70"/>
      <c r="FL25" s="70"/>
      <c r="FM25" s="70"/>
      <c r="FN25" s="71"/>
      <c r="FO25" s="72"/>
      <c r="FP25" s="71"/>
      <c r="FQ25" s="60"/>
      <c r="FR25" s="73"/>
      <c r="FS25" s="74"/>
      <c r="FT25" s="74"/>
      <c r="FU25" s="75"/>
      <c r="FV25" s="74"/>
      <c r="FW25" s="90"/>
      <c r="FX25" s="91"/>
      <c r="FY25" s="56"/>
      <c r="FZ25" s="70"/>
      <c r="GA25" s="70"/>
      <c r="GB25" s="70"/>
      <c r="GC25" s="71"/>
      <c r="GD25" s="70"/>
      <c r="GE25" s="81"/>
      <c r="GF25" s="71"/>
      <c r="GG25" s="57"/>
      <c r="GH25" s="56"/>
      <c r="GI25" s="70"/>
      <c r="GJ25" s="70"/>
      <c r="GK25" s="70"/>
      <c r="GL25" s="71"/>
      <c r="GM25" s="70"/>
      <c r="GN25" s="71"/>
      <c r="GO25" s="71"/>
      <c r="GP25" s="57"/>
      <c r="GQ25" s="56"/>
      <c r="GR25" s="70"/>
      <c r="GS25" s="70"/>
      <c r="GT25" s="70"/>
      <c r="GU25" s="71"/>
      <c r="GV25" s="70"/>
      <c r="GW25" s="71"/>
      <c r="GX25" s="71"/>
      <c r="GY25" s="57"/>
      <c r="GZ25" s="63"/>
      <c r="HA25" s="70"/>
      <c r="HB25" s="70"/>
      <c r="HC25" s="70"/>
      <c r="HD25" s="70"/>
      <c r="HE25" s="71"/>
      <c r="HF25" s="70"/>
      <c r="HG25" s="71"/>
      <c r="HH25" s="71"/>
      <c r="HI25" s="57"/>
      <c r="HJ25" s="63"/>
      <c r="HK25" s="70"/>
      <c r="HL25" s="70"/>
      <c r="HM25" s="70"/>
      <c r="HN25" s="70"/>
      <c r="HO25" s="71"/>
      <c r="HP25" s="70"/>
      <c r="HQ25" s="81"/>
      <c r="HR25" s="81"/>
      <c r="HS25" s="65"/>
      <c r="HT25" s="78"/>
      <c r="HU25" s="78"/>
      <c r="HV25" s="78"/>
      <c r="HW25" s="51"/>
      <c r="HX25" s="79"/>
      <c r="HY25" s="70"/>
      <c r="HZ25" s="70"/>
      <c r="IA25" s="70"/>
      <c r="IB25" s="70"/>
      <c r="IC25" s="70"/>
      <c r="ID25" s="81"/>
      <c r="IE25" s="81"/>
      <c r="IF25" s="80"/>
      <c r="IG25" s="56"/>
      <c r="IH25" s="70"/>
      <c r="II25" s="70"/>
      <c r="IJ25" s="70"/>
      <c r="IK25" s="70"/>
      <c r="IL25" s="81"/>
      <c r="IM25" s="89"/>
      <c r="IN25" s="56"/>
      <c r="IO25" s="70"/>
      <c r="IP25" s="70"/>
      <c r="IQ25" s="70"/>
      <c r="IR25" s="70"/>
      <c r="IS25" s="81"/>
      <c r="IT25" s="81"/>
      <c r="IU25" s="80"/>
      <c r="IV25" s="51"/>
    </row>
    <row r="26" spans="1:256" ht="25.5">
      <c r="A26" s="36">
        <v>24</v>
      </c>
      <c r="B26" s="51" t="s">
        <v>1301</v>
      </c>
      <c r="C26" s="51" t="s">
        <v>1363</v>
      </c>
      <c r="D26" s="51"/>
      <c r="E26" s="51"/>
      <c r="F26" s="51"/>
      <c r="G26" s="51"/>
      <c r="H26" s="51"/>
      <c r="I26" s="51"/>
      <c r="J26" s="51"/>
      <c r="K26" s="51" t="s">
        <v>1364</v>
      </c>
      <c r="L26" s="51" t="s">
        <v>1365</v>
      </c>
      <c r="M26" s="51"/>
      <c r="N26" s="52"/>
      <c r="O26" s="51" t="s">
        <v>1301</v>
      </c>
      <c r="P26" s="53" t="s">
        <v>1366</v>
      </c>
      <c r="R26" s="53" t="s">
        <v>1367</v>
      </c>
      <c r="S26" s="51"/>
      <c r="T26" s="54" t="s">
        <v>1368</v>
      </c>
      <c r="U26" s="54"/>
      <c r="V26" s="51"/>
      <c r="W26" s="51"/>
      <c r="X26" s="51"/>
      <c r="Y26" s="51"/>
      <c r="Z26" s="51"/>
      <c r="AA26" s="51"/>
      <c r="AB26" s="51"/>
      <c r="AC26" s="51"/>
      <c r="AD26" s="51"/>
      <c r="AE26" s="51"/>
      <c r="AF26" s="51"/>
      <c r="AG26" s="51"/>
      <c r="AH26" s="51"/>
      <c r="AI26" s="51"/>
      <c r="AJ26" s="51"/>
      <c r="AK26" s="51"/>
      <c r="AL26" s="51"/>
      <c r="AM26" s="51"/>
      <c r="AN26" s="51"/>
      <c r="AO26" s="54"/>
      <c r="AP26" s="51"/>
      <c r="AQ26" s="51"/>
      <c r="AR26" s="51"/>
      <c r="AS26" s="51"/>
      <c r="AT26" s="51"/>
      <c r="AU26" s="51"/>
      <c r="AV26" s="51"/>
      <c r="AW26" s="51"/>
      <c r="AX26" s="52"/>
      <c r="AY26" s="52"/>
      <c r="AZ26" s="52"/>
      <c r="BA26" s="51"/>
      <c r="BB26" s="54"/>
      <c r="BC26" s="51"/>
      <c r="BD26" s="51"/>
      <c r="BE26" s="51"/>
      <c r="BF26" s="51"/>
      <c r="BG26" s="55"/>
      <c r="BH26" s="52"/>
      <c r="BI26" s="52"/>
      <c r="BJ26" s="51"/>
      <c r="BK26" s="51"/>
      <c r="BL26" s="51"/>
      <c r="BM26" s="51"/>
      <c r="BN26" s="51"/>
      <c r="BO26" s="56"/>
      <c r="BP26" s="57"/>
      <c r="BQ26" s="56"/>
      <c r="BR26" s="57"/>
      <c r="BS26" s="56"/>
      <c r="BT26" s="57"/>
      <c r="BU26" s="92"/>
      <c r="BV26" s="106"/>
      <c r="BW26" s="105"/>
      <c r="BX26" s="106"/>
      <c r="BY26" s="105"/>
      <c r="BZ26" s="106"/>
      <c r="CA26" s="105"/>
      <c r="CB26" s="106"/>
      <c r="CC26" s="105"/>
      <c r="CD26" s="106"/>
      <c r="CE26" s="107"/>
      <c r="CF26" s="62"/>
      <c r="CG26" s="63"/>
      <c r="CH26" s="64"/>
      <c r="CI26" s="65"/>
      <c r="CJ26" s="63"/>
      <c r="CK26" s="64"/>
      <c r="CL26" s="65"/>
      <c r="CM26" s="69"/>
      <c r="CN26" s="63"/>
      <c r="CO26" s="64"/>
      <c r="CP26" s="65"/>
      <c r="CQ26" s="63"/>
      <c r="CR26" s="64"/>
      <c r="CS26" s="65"/>
      <c r="CT26" s="63"/>
      <c r="CU26" s="64"/>
      <c r="CV26" s="65"/>
      <c r="CW26" s="63"/>
      <c r="CX26" s="64"/>
      <c r="CY26" s="65"/>
      <c r="CZ26" s="63"/>
      <c r="DA26" s="64"/>
      <c r="DB26" s="65"/>
      <c r="DC26" s="63"/>
      <c r="DD26" s="64"/>
      <c r="DE26" s="65"/>
      <c r="DF26" s="63"/>
      <c r="DG26" s="64"/>
      <c r="DH26" s="65"/>
      <c r="DI26" s="63"/>
      <c r="DJ26" s="64"/>
      <c r="DK26" s="65"/>
      <c r="DL26" s="63"/>
      <c r="DM26" s="64"/>
      <c r="DN26" s="65"/>
      <c r="DO26" s="63"/>
      <c r="DP26" s="64"/>
      <c r="DQ26" s="65"/>
      <c r="DR26" s="63"/>
      <c r="DS26" s="64"/>
      <c r="DT26" s="65"/>
      <c r="DU26" s="63"/>
      <c r="DV26" s="64"/>
      <c r="DW26" s="65"/>
      <c r="DX26" s="63"/>
      <c r="DY26" s="64"/>
      <c r="DZ26" s="65"/>
      <c r="EA26" s="63"/>
      <c r="EB26" s="64"/>
      <c r="EC26" s="65"/>
      <c r="ED26" s="63"/>
      <c r="EE26" s="64"/>
      <c r="EF26" s="65"/>
      <c r="EG26" s="62"/>
      <c r="EH26" s="63"/>
      <c r="EI26" s="64"/>
      <c r="EJ26" s="65"/>
      <c r="EK26" s="63"/>
      <c r="EL26" s="64"/>
      <c r="EM26" s="65"/>
      <c r="EN26" s="63"/>
      <c r="EO26" s="64"/>
      <c r="EP26" s="65"/>
      <c r="EQ26" s="63"/>
      <c r="ER26" s="64"/>
      <c r="ES26" s="65"/>
      <c r="ET26" s="56"/>
      <c r="EU26" s="70"/>
      <c r="EV26" s="70"/>
      <c r="EW26" s="70"/>
      <c r="EX26" s="71"/>
      <c r="EY26" s="70"/>
      <c r="EZ26" s="71"/>
      <c r="FA26" s="60"/>
      <c r="FB26" s="56"/>
      <c r="FC26" s="70"/>
      <c r="FD26" s="70"/>
      <c r="FE26" s="70"/>
      <c r="FF26" s="70"/>
      <c r="FG26" s="70"/>
      <c r="FH26" s="71"/>
      <c r="FI26" s="60"/>
      <c r="FJ26" s="63"/>
      <c r="FK26" s="70"/>
      <c r="FL26" s="70"/>
      <c r="FM26" s="70"/>
      <c r="FN26" s="71"/>
      <c r="FO26" s="72"/>
      <c r="FP26" s="71"/>
      <c r="FQ26" s="60"/>
      <c r="FR26" s="73"/>
      <c r="FS26" s="74"/>
      <c r="FT26" s="74"/>
      <c r="FU26" s="75"/>
      <c r="FV26" s="74"/>
      <c r="FW26" s="90"/>
      <c r="FX26" s="91"/>
      <c r="FY26" s="56"/>
      <c r="FZ26" s="70"/>
      <c r="GA26" s="70"/>
      <c r="GB26" s="70"/>
      <c r="GC26" s="71"/>
      <c r="GD26" s="70"/>
      <c r="GE26" s="71"/>
      <c r="GF26" s="71"/>
      <c r="GG26" s="57"/>
      <c r="GH26" s="56"/>
      <c r="GI26" s="70"/>
      <c r="GJ26" s="70"/>
      <c r="GK26" s="70"/>
      <c r="GL26" s="71"/>
      <c r="GM26" s="70"/>
      <c r="GN26" s="71"/>
      <c r="GO26" s="71"/>
      <c r="GP26" s="57"/>
      <c r="GQ26" s="56"/>
      <c r="GR26" s="70"/>
      <c r="GS26" s="70"/>
      <c r="GT26" s="70"/>
      <c r="GU26" s="71"/>
      <c r="GV26" s="70"/>
      <c r="GW26" s="71"/>
      <c r="GX26" s="71"/>
      <c r="GY26" s="57"/>
      <c r="GZ26" s="63"/>
      <c r="HA26" s="70"/>
      <c r="HB26" s="70"/>
      <c r="HC26" s="70"/>
      <c r="HD26" s="70"/>
      <c r="HE26" s="71"/>
      <c r="HF26" s="70"/>
      <c r="HG26" s="71"/>
      <c r="HH26" s="71"/>
      <c r="HI26" s="57"/>
      <c r="HJ26" s="63"/>
      <c r="HK26" s="70"/>
      <c r="HL26" s="70"/>
      <c r="HM26" s="70"/>
      <c r="HN26" s="70"/>
      <c r="HO26" s="71"/>
      <c r="HP26" s="70"/>
      <c r="HQ26" s="81"/>
      <c r="HR26" s="81"/>
      <c r="HS26" s="65"/>
      <c r="HT26" s="78"/>
      <c r="HU26" s="78"/>
      <c r="HV26" s="78"/>
      <c r="HW26" s="51"/>
      <c r="HX26" s="79"/>
      <c r="HY26" s="70"/>
      <c r="HZ26" s="70"/>
      <c r="IA26" s="70"/>
      <c r="IB26" s="70"/>
      <c r="IC26" s="70"/>
      <c r="ID26" s="81"/>
      <c r="IE26" s="81"/>
      <c r="IF26" s="80"/>
      <c r="IG26" s="56"/>
      <c r="IH26" s="70"/>
      <c r="II26" s="70"/>
      <c r="IJ26" s="70"/>
      <c r="IK26" s="70"/>
      <c r="IL26" s="81"/>
      <c r="IM26" s="89"/>
      <c r="IN26" s="56"/>
      <c r="IO26" s="70"/>
      <c r="IP26" s="70"/>
      <c r="IQ26" s="70"/>
      <c r="IR26" s="70"/>
      <c r="IS26" s="81"/>
      <c r="IT26" s="81"/>
      <c r="IU26" s="80"/>
      <c r="IV26" s="51"/>
    </row>
    <row r="27" spans="1:256" s="194" customFormat="1" ht="27" customHeight="1">
      <c r="A27" s="36">
        <v>25</v>
      </c>
      <c r="B27" s="163" t="s">
        <v>1290</v>
      </c>
      <c r="C27" s="163" t="s">
        <v>1526</v>
      </c>
      <c r="D27" s="163" t="s">
        <v>110</v>
      </c>
      <c r="E27" s="163"/>
      <c r="F27" s="163" t="s">
        <v>909</v>
      </c>
      <c r="G27" s="163"/>
      <c r="H27" s="163" t="s">
        <v>910</v>
      </c>
      <c r="I27" s="163" t="s">
        <v>1529</v>
      </c>
      <c r="J27" s="163"/>
      <c r="K27" s="163" t="s">
        <v>1288</v>
      </c>
      <c r="L27" s="163" t="s">
        <v>1289</v>
      </c>
      <c r="M27" s="163"/>
      <c r="N27" s="164"/>
      <c r="O27" s="163" t="s">
        <v>1290</v>
      </c>
      <c r="P27" s="165" t="s">
        <v>911</v>
      </c>
      <c r="Q27" s="165" t="s">
        <v>912</v>
      </c>
      <c r="R27" s="165" t="s">
        <v>913</v>
      </c>
      <c r="S27" s="165" t="s">
        <v>914</v>
      </c>
      <c r="T27" s="166" t="s">
        <v>915</v>
      </c>
      <c r="U27" s="54"/>
      <c r="V27" s="163"/>
      <c r="W27" s="163"/>
      <c r="X27" s="163"/>
      <c r="Y27" s="163"/>
      <c r="Z27" s="163"/>
      <c r="AA27" s="163"/>
      <c r="AB27" s="163"/>
      <c r="AC27" s="163"/>
      <c r="AD27" s="165"/>
      <c r="AE27" s="165"/>
      <c r="AF27" s="165"/>
      <c r="AG27" s="165"/>
      <c r="AH27" s="164"/>
      <c r="AI27" s="164"/>
      <c r="AJ27" s="163"/>
      <c r="AK27" s="163" t="s">
        <v>668</v>
      </c>
      <c r="AL27" s="163">
        <v>1964</v>
      </c>
      <c r="AM27" s="51">
        <f>2007-AL27</f>
        <v>43</v>
      </c>
      <c r="AN27" s="163" t="s">
        <v>1201</v>
      </c>
      <c r="AO27" s="163"/>
      <c r="AP27" s="163" t="s">
        <v>669</v>
      </c>
      <c r="AQ27" s="163" t="s">
        <v>670</v>
      </c>
      <c r="AR27" s="163"/>
      <c r="AS27" s="163" t="s">
        <v>1206</v>
      </c>
      <c r="AT27" s="163" t="s">
        <v>1289</v>
      </c>
      <c r="AU27" s="163"/>
      <c r="AV27" s="163" t="s">
        <v>1290</v>
      </c>
      <c r="AW27" s="163"/>
      <c r="AX27" s="165"/>
      <c r="AY27" s="165"/>
      <c r="AZ27" s="165"/>
      <c r="BA27" s="165"/>
      <c r="BB27" s="165"/>
      <c r="BC27" s="165"/>
      <c r="BD27" s="165"/>
      <c r="BE27" s="163"/>
      <c r="BF27" s="164"/>
      <c r="BG27" s="163" t="s">
        <v>201</v>
      </c>
      <c r="BH27" s="165" t="s">
        <v>916</v>
      </c>
      <c r="BI27" s="165" t="s">
        <v>914</v>
      </c>
      <c r="BJ27" s="167" t="s">
        <v>917</v>
      </c>
      <c r="BK27" s="163" t="s">
        <v>1736</v>
      </c>
      <c r="BL27" s="163"/>
      <c r="BM27" s="164"/>
      <c r="BN27" s="163" t="s">
        <v>918</v>
      </c>
      <c r="BO27" s="168"/>
      <c r="BP27" s="169">
        <v>17</v>
      </c>
      <c r="BQ27" s="170">
        <v>400</v>
      </c>
      <c r="BR27" s="171"/>
      <c r="BS27" s="168"/>
      <c r="BT27" s="169">
        <v>130</v>
      </c>
      <c r="BU27" s="172"/>
      <c r="BV27" s="173"/>
      <c r="BW27" s="174">
        <v>0.9</v>
      </c>
      <c r="BX27" s="173"/>
      <c r="BY27" s="174">
        <v>0</v>
      </c>
      <c r="BZ27" s="173"/>
      <c r="CA27" s="174">
        <v>0.05</v>
      </c>
      <c r="CB27" s="173"/>
      <c r="CC27" s="174">
        <v>0.05</v>
      </c>
      <c r="CD27" s="173"/>
      <c r="CE27" s="175">
        <v>0</v>
      </c>
      <c r="CF27" s="176"/>
      <c r="CG27" s="177">
        <v>16</v>
      </c>
      <c r="CH27" s="178">
        <v>0</v>
      </c>
      <c r="CI27" s="179">
        <v>0</v>
      </c>
      <c r="CJ27" s="177">
        <v>1</v>
      </c>
      <c r="CK27" s="178">
        <v>0</v>
      </c>
      <c r="CL27" s="179">
        <v>0</v>
      </c>
      <c r="CM27" s="180"/>
      <c r="CN27" s="177">
        <v>16</v>
      </c>
      <c r="CO27" s="178">
        <v>1</v>
      </c>
      <c r="CP27" s="179">
        <v>17</v>
      </c>
      <c r="CQ27" s="177">
        <v>0</v>
      </c>
      <c r="CR27" s="178">
        <v>0</v>
      </c>
      <c r="CS27" s="179">
        <v>0</v>
      </c>
      <c r="CT27" s="177">
        <v>13</v>
      </c>
      <c r="CU27" s="178">
        <v>1</v>
      </c>
      <c r="CV27" s="179">
        <v>14</v>
      </c>
      <c r="CW27" s="177">
        <v>3</v>
      </c>
      <c r="CX27" s="178">
        <v>0</v>
      </c>
      <c r="CY27" s="179">
        <v>3</v>
      </c>
      <c r="CZ27" s="177">
        <v>0</v>
      </c>
      <c r="DA27" s="178">
        <v>0</v>
      </c>
      <c r="DB27" s="179">
        <v>0</v>
      </c>
      <c r="DC27" s="177">
        <v>0</v>
      </c>
      <c r="DD27" s="178">
        <v>0</v>
      </c>
      <c r="DE27" s="179">
        <v>0</v>
      </c>
      <c r="DF27" s="177">
        <v>0</v>
      </c>
      <c r="DG27" s="178">
        <v>0</v>
      </c>
      <c r="DH27" s="179">
        <v>0</v>
      </c>
      <c r="DI27" s="177">
        <v>15</v>
      </c>
      <c r="DJ27" s="178">
        <v>1</v>
      </c>
      <c r="DK27" s="179">
        <v>16</v>
      </c>
      <c r="DL27" s="177">
        <v>1</v>
      </c>
      <c r="DM27" s="178">
        <v>0</v>
      </c>
      <c r="DN27" s="179">
        <v>1</v>
      </c>
      <c r="DO27" s="177">
        <v>16</v>
      </c>
      <c r="DP27" s="178">
        <v>0</v>
      </c>
      <c r="DQ27" s="179">
        <v>16</v>
      </c>
      <c r="DR27" s="177">
        <v>0</v>
      </c>
      <c r="DS27" s="178">
        <v>0</v>
      </c>
      <c r="DT27" s="179">
        <v>0</v>
      </c>
      <c r="DU27" s="177">
        <v>0</v>
      </c>
      <c r="DV27" s="178">
        <v>1</v>
      </c>
      <c r="DW27" s="179">
        <v>1</v>
      </c>
      <c r="DX27" s="177">
        <v>0</v>
      </c>
      <c r="DY27" s="178">
        <v>0</v>
      </c>
      <c r="DZ27" s="179">
        <v>0</v>
      </c>
      <c r="EA27" s="177">
        <v>7</v>
      </c>
      <c r="EB27" s="178">
        <v>1</v>
      </c>
      <c r="EC27" s="179">
        <v>8</v>
      </c>
      <c r="ED27" s="177">
        <v>6</v>
      </c>
      <c r="EE27" s="178">
        <v>0</v>
      </c>
      <c r="EF27" s="179">
        <v>6</v>
      </c>
      <c r="EG27" s="176"/>
      <c r="EH27" s="177"/>
      <c r="EI27" s="178"/>
      <c r="EJ27" s="179"/>
      <c r="EK27" s="177">
        <v>3</v>
      </c>
      <c r="EL27" s="178">
        <v>0</v>
      </c>
      <c r="EM27" s="179">
        <v>3</v>
      </c>
      <c r="EN27" s="177">
        <v>0</v>
      </c>
      <c r="EO27" s="178">
        <v>0</v>
      </c>
      <c r="EP27" s="179">
        <v>0</v>
      </c>
      <c r="EQ27" s="177">
        <v>0</v>
      </c>
      <c r="ER27" s="178">
        <v>0</v>
      </c>
      <c r="ES27" s="179">
        <v>0</v>
      </c>
      <c r="ET27" s="170">
        <v>0</v>
      </c>
      <c r="EU27" s="181">
        <v>4</v>
      </c>
      <c r="EV27" s="181">
        <v>6</v>
      </c>
      <c r="EW27" s="181">
        <v>6</v>
      </c>
      <c r="EX27" s="182"/>
      <c r="EY27" s="181">
        <v>48</v>
      </c>
      <c r="EZ27" s="182"/>
      <c r="FA27" s="183"/>
      <c r="FB27" s="170">
        <v>0</v>
      </c>
      <c r="FC27" s="181">
        <v>0</v>
      </c>
      <c r="FD27" s="181"/>
      <c r="FE27" s="181">
        <v>0</v>
      </c>
      <c r="FF27" s="181"/>
      <c r="FG27" s="181"/>
      <c r="FH27" s="182"/>
      <c r="FI27" s="183"/>
      <c r="FJ27" s="177"/>
      <c r="FK27" s="181">
        <v>0</v>
      </c>
      <c r="FL27" s="181">
        <v>0</v>
      </c>
      <c r="FM27" s="181">
        <v>0</v>
      </c>
      <c r="FN27" s="182"/>
      <c r="FO27" s="184"/>
      <c r="FP27" s="182"/>
      <c r="FQ27" s="183"/>
      <c r="FR27" s="185">
        <v>23</v>
      </c>
      <c r="FS27" s="186">
        <v>30</v>
      </c>
      <c r="FT27" s="186">
        <v>60</v>
      </c>
      <c r="FU27" s="187"/>
      <c r="FV27" s="186">
        <v>24</v>
      </c>
      <c r="FW27" s="188"/>
      <c r="FX27" s="189">
        <v>0.4</v>
      </c>
      <c r="FY27" s="170">
        <v>0</v>
      </c>
      <c r="FZ27" s="181">
        <v>0</v>
      </c>
      <c r="GA27" s="181"/>
      <c r="GB27" s="181">
        <v>0</v>
      </c>
      <c r="GC27" s="182"/>
      <c r="GD27" s="181"/>
      <c r="GE27" s="182"/>
      <c r="GF27" s="182"/>
      <c r="GG27" s="169"/>
      <c r="GH27" s="170">
        <v>0</v>
      </c>
      <c r="GI27" s="181">
        <v>0</v>
      </c>
      <c r="GJ27" s="181"/>
      <c r="GK27" s="181">
        <v>0</v>
      </c>
      <c r="GL27" s="182"/>
      <c r="GM27" s="181"/>
      <c r="GN27" s="182"/>
      <c r="GO27" s="182"/>
      <c r="GP27" s="169"/>
      <c r="GQ27" s="170">
        <v>0</v>
      </c>
      <c r="GR27" s="181">
        <v>0</v>
      </c>
      <c r="GS27" s="181"/>
      <c r="GT27" s="181">
        <v>0</v>
      </c>
      <c r="GU27" s="182"/>
      <c r="GV27" s="181"/>
      <c r="GW27" s="182"/>
      <c r="GX27" s="182"/>
      <c r="GY27" s="169"/>
      <c r="GZ27" s="177" t="s">
        <v>419</v>
      </c>
      <c r="HA27" s="181">
        <v>400</v>
      </c>
      <c r="HB27" s="181">
        <v>400</v>
      </c>
      <c r="HC27" s="181"/>
      <c r="HD27" s="181">
        <v>500</v>
      </c>
      <c r="HE27" s="182"/>
      <c r="HF27" s="190"/>
      <c r="HG27" s="182"/>
      <c r="HH27" s="182"/>
      <c r="HI27" s="169"/>
      <c r="HJ27" s="177"/>
      <c r="HK27" s="181">
        <v>0</v>
      </c>
      <c r="HL27" s="181">
        <v>0</v>
      </c>
      <c r="HM27" s="181"/>
      <c r="HN27" s="181">
        <v>0</v>
      </c>
      <c r="HO27" s="182"/>
      <c r="HP27" s="181"/>
      <c r="HQ27" s="182"/>
      <c r="HR27" s="182"/>
      <c r="HS27" s="179"/>
      <c r="HT27" s="191">
        <v>60</v>
      </c>
      <c r="HU27" s="191">
        <v>0.005</v>
      </c>
      <c r="HV27" s="192"/>
      <c r="HW27" s="163" t="s">
        <v>2056</v>
      </c>
      <c r="HX27" s="193" t="s">
        <v>1736</v>
      </c>
      <c r="HY27" s="181">
        <v>0</v>
      </c>
      <c r="HZ27" s="181">
        <v>0</v>
      </c>
      <c r="IA27" s="181"/>
      <c r="IB27" s="181">
        <v>0</v>
      </c>
      <c r="IC27" s="181"/>
      <c r="ID27" s="182"/>
      <c r="IE27" s="182"/>
      <c r="IF27" s="179"/>
      <c r="IG27" s="170">
        <v>0</v>
      </c>
      <c r="IH27" s="181">
        <v>0</v>
      </c>
      <c r="II27" s="181"/>
      <c r="IJ27" s="181">
        <v>0</v>
      </c>
      <c r="IK27" s="181"/>
      <c r="IL27" s="182"/>
      <c r="IM27" s="183"/>
      <c r="IN27" s="170">
        <v>0</v>
      </c>
      <c r="IO27" s="181">
        <v>0</v>
      </c>
      <c r="IP27" s="181"/>
      <c r="IQ27" s="181">
        <v>0</v>
      </c>
      <c r="IR27" s="181"/>
      <c r="IS27" s="182"/>
      <c r="IT27" s="182"/>
      <c r="IU27" s="179"/>
      <c r="IV27" s="163" t="s">
        <v>1401</v>
      </c>
    </row>
    <row r="28" spans="1:256" ht="25.5">
      <c r="A28" s="36">
        <v>26</v>
      </c>
      <c r="B28" s="51" t="s">
        <v>1290</v>
      </c>
      <c r="C28" s="51" t="s">
        <v>511</v>
      </c>
      <c r="D28" s="51"/>
      <c r="E28" s="51"/>
      <c r="F28" s="51"/>
      <c r="G28" s="51"/>
      <c r="H28" s="51"/>
      <c r="I28" s="51"/>
      <c r="J28" s="51"/>
      <c r="K28" s="51"/>
      <c r="L28" s="51"/>
      <c r="M28" s="51"/>
      <c r="N28" s="52"/>
      <c r="O28" s="51"/>
      <c r="P28" s="53"/>
      <c r="Q28" s="53"/>
      <c r="R28" s="53"/>
      <c r="S28" s="53"/>
      <c r="T28" s="54"/>
      <c r="U28" s="54"/>
      <c r="V28" s="51"/>
      <c r="W28" s="51"/>
      <c r="X28" s="51"/>
      <c r="Y28" s="51"/>
      <c r="Z28" s="51"/>
      <c r="AA28" s="51"/>
      <c r="AB28" s="51"/>
      <c r="AC28" s="51"/>
      <c r="AD28" s="53"/>
      <c r="AE28" s="53"/>
      <c r="AF28" s="53"/>
      <c r="AG28" s="53"/>
      <c r="AH28" s="52"/>
      <c r="AI28" s="52"/>
      <c r="AJ28" s="51"/>
      <c r="AK28" s="51"/>
      <c r="AL28" s="51"/>
      <c r="AM28" s="51"/>
      <c r="AN28" s="51"/>
      <c r="AO28" s="51"/>
      <c r="AP28" s="51"/>
      <c r="AQ28" s="51"/>
      <c r="AR28" s="51"/>
      <c r="AS28" s="51"/>
      <c r="AT28" s="51"/>
      <c r="AU28" s="51"/>
      <c r="AV28" s="51"/>
      <c r="AW28" s="51"/>
      <c r="AX28" s="53"/>
      <c r="AY28" s="53"/>
      <c r="AZ28" s="53"/>
      <c r="BA28" s="53"/>
      <c r="BB28" s="53"/>
      <c r="BC28" s="53"/>
      <c r="BD28" s="53"/>
      <c r="BE28" s="51"/>
      <c r="BF28" s="52"/>
      <c r="BG28" s="51"/>
      <c r="BH28" s="53"/>
      <c r="BI28" s="53"/>
      <c r="BJ28" s="53"/>
      <c r="BK28" s="51"/>
      <c r="BL28" s="51"/>
      <c r="BM28" s="52"/>
      <c r="BN28" s="51"/>
      <c r="BO28" s="108"/>
      <c r="BP28" s="57"/>
      <c r="BQ28" s="56"/>
      <c r="BR28" s="109"/>
      <c r="BS28" s="108"/>
      <c r="BT28" s="57"/>
      <c r="BU28" s="92"/>
      <c r="BV28" s="106"/>
      <c r="BW28" s="94"/>
      <c r="BX28" s="106"/>
      <c r="BY28" s="94"/>
      <c r="BZ28" s="106"/>
      <c r="CA28" s="94"/>
      <c r="CB28" s="106"/>
      <c r="CC28" s="94"/>
      <c r="CD28" s="106"/>
      <c r="CE28" s="107"/>
      <c r="CF28" s="62"/>
      <c r="CG28" s="63"/>
      <c r="CH28" s="64"/>
      <c r="CI28" s="65"/>
      <c r="CJ28" s="63"/>
      <c r="CK28" s="64"/>
      <c r="CL28" s="65"/>
      <c r="CM28" s="100"/>
      <c r="CN28" s="63"/>
      <c r="CO28" s="64"/>
      <c r="CP28" s="65"/>
      <c r="CQ28" s="63"/>
      <c r="CR28" s="64"/>
      <c r="CS28" s="65"/>
      <c r="CT28" s="63"/>
      <c r="CU28" s="64"/>
      <c r="CV28" s="65"/>
      <c r="CW28" s="63"/>
      <c r="CX28" s="64"/>
      <c r="CY28" s="65"/>
      <c r="CZ28" s="63"/>
      <c r="DA28" s="64"/>
      <c r="DB28" s="65"/>
      <c r="DC28" s="63"/>
      <c r="DD28" s="64"/>
      <c r="DE28" s="65"/>
      <c r="DF28" s="63"/>
      <c r="DG28" s="64"/>
      <c r="DH28" s="65"/>
      <c r="DI28" s="63"/>
      <c r="DJ28" s="64"/>
      <c r="DK28" s="65"/>
      <c r="DL28" s="63"/>
      <c r="DM28" s="64"/>
      <c r="DN28" s="65"/>
      <c r="DO28" s="63"/>
      <c r="DP28" s="64"/>
      <c r="DQ28" s="65"/>
      <c r="DR28" s="63"/>
      <c r="DS28" s="64"/>
      <c r="DT28" s="65"/>
      <c r="DU28" s="63"/>
      <c r="DV28" s="64"/>
      <c r="DW28" s="65"/>
      <c r="DX28" s="63"/>
      <c r="DY28" s="64"/>
      <c r="DZ28" s="65"/>
      <c r="EA28" s="63"/>
      <c r="EB28" s="64"/>
      <c r="EC28" s="65"/>
      <c r="ED28" s="63"/>
      <c r="EE28" s="64"/>
      <c r="EF28" s="65"/>
      <c r="EG28" s="62"/>
      <c r="EH28" s="63"/>
      <c r="EI28" s="64"/>
      <c r="EJ28" s="65"/>
      <c r="EK28" s="63"/>
      <c r="EL28" s="64"/>
      <c r="EM28" s="65"/>
      <c r="EN28" s="63"/>
      <c r="EO28" s="64"/>
      <c r="EP28" s="65"/>
      <c r="EQ28" s="63"/>
      <c r="ER28" s="64"/>
      <c r="ES28" s="65"/>
      <c r="ET28" s="56"/>
      <c r="EU28" s="70"/>
      <c r="EV28" s="70"/>
      <c r="EW28" s="70"/>
      <c r="EX28" s="71"/>
      <c r="EY28" s="70"/>
      <c r="EZ28" s="71"/>
      <c r="FA28" s="60"/>
      <c r="FB28" s="56"/>
      <c r="FC28" s="70"/>
      <c r="FD28" s="70"/>
      <c r="FE28" s="70"/>
      <c r="FF28" s="70"/>
      <c r="FG28" s="70"/>
      <c r="FH28" s="71"/>
      <c r="FI28" s="60"/>
      <c r="FJ28" s="63"/>
      <c r="FK28" s="70"/>
      <c r="FL28" s="70"/>
      <c r="FM28" s="70"/>
      <c r="FN28" s="71"/>
      <c r="FO28" s="72"/>
      <c r="FP28" s="71"/>
      <c r="FQ28" s="60"/>
      <c r="FR28" s="73"/>
      <c r="FS28" s="74"/>
      <c r="FT28" s="74"/>
      <c r="FU28" s="75"/>
      <c r="FV28" s="74"/>
      <c r="FW28" s="76"/>
      <c r="FX28" s="91"/>
      <c r="FY28" s="56"/>
      <c r="FZ28" s="70"/>
      <c r="GA28" s="70"/>
      <c r="GB28" s="70"/>
      <c r="GC28" s="71"/>
      <c r="GD28" s="70"/>
      <c r="GE28" s="71"/>
      <c r="GF28" s="71"/>
      <c r="GG28" s="57"/>
      <c r="GH28" s="56"/>
      <c r="GI28" s="70"/>
      <c r="GJ28" s="70"/>
      <c r="GK28" s="70"/>
      <c r="GL28" s="71"/>
      <c r="GM28" s="70"/>
      <c r="GN28" s="71"/>
      <c r="GO28" s="71"/>
      <c r="GP28" s="57"/>
      <c r="GQ28" s="56"/>
      <c r="GR28" s="70"/>
      <c r="GS28" s="70"/>
      <c r="GT28" s="70"/>
      <c r="GU28" s="71"/>
      <c r="GV28" s="70"/>
      <c r="GW28" s="71"/>
      <c r="GX28" s="71"/>
      <c r="GY28" s="57"/>
      <c r="GZ28" s="63"/>
      <c r="HA28" s="70"/>
      <c r="HB28" s="70"/>
      <c r="HC28" s="70"/>
      <c r="HD28" s="70"/>
      <c r="HE28" s="71"/>
      <c r="HF28" s="101"/>
      <c r="HG28" s="71"/>
      <c r="HH28" s="71"/>
      <c r="HI28" s="57"/>
      <c r="HJ28" s="63"/>
      <c r="HK28" s="70"/>
      <c r="HL28" s="70"/>
      <c r="HM28" s="70"/>
      <c r="HN28" s="70"/>
      <c r="HO28" s="71"/>
      <c r="HP28" s="70"/>
      <c r="HQ28" s="71"/>
      <c r="HR28" s="71"/>
      <c r="HS28" s="65"/>
      <c r="HT28" s="78"/>
      <c r="HU28" s="78"/>
      <c r="HV28" s="88"/>
      <c r="HW28" s="51"/>
      <c r="HX28" s="79"/>
      <c r="HY28" s="70"/>
      <c r="HZ28" s="70"/>
      <c r="IA28" s="70"/>
      <c r="IB28" s="70"/>
      <c r="IC28" s="70"/>
      <c r="ID28" s="71"/>
      <c r="IE28" s="71"/>
      <c r="IF28" s="65"/>
      <c r="IG28" s="56"/>
      <c r="IH28" s="70"/>
      <c r="II28" s="70"/>
      <c r="IJ28" s="70"/>
      <c r="IK28" s="70"/>
      <c r="IL28" s="71"/>
      <c r="IM28" s="60"/>
      <c r="IN28" s="56"/>
      <c r="IO28" s="70"/>
      <c r="IP28" s="70"/>
      <c r="IQ28" s="70"/>
      <c r="IR28" s="70"/>
      <c r="IS28" s="71"/>
      <c r="IT28" s="71"/>
      <c r="IU28" s="65"/>
      <c r="IV28" s="51"/>
    </row>
    <row r="29" spans="1:256" ht="25.5">
      <c r="A29" s="36">
        <v>27</v>
      </c>
      <c r="B29" s="51" t="s">
        <v>1290</v>
      </c>
      <c r="C29" s="51" t="s">
        <v>512</v>
      </c>
      <c r="D29" s="51"/>
      <c r="E29" s="51"/>
      <c r="F29" s="51"/>
      <c r="G29" s="51"/>
      <c r="H29" s="51"/>
      <c r="I29" s="51"/>
      <c r="J29" s="51"/>
      <c r="K29" s="51"/>
      <c r="L29" s="51"/>
      <c r="M29" s="51"/>
      <c r="N29" s="52"/>
      <c r="O29" s="51"/>
      <c r="P29" s="53"/>
      <c r="Q29" s="53"/>
      <c r="R29" s="53"/>
      <c r="S29" s="53"/>
      <c r="T29" s="54"/>
      <c r="U29" s="54"/>
      <c r="V29" s="51"/>
      <c r="W29" s="51"/>
      <c r="X29" s="51"/>
      <c r="Y29" s="51"/>
      <c r="Z29" s="51"/>
      <c r="AA29" s="51"/>
      <c r="AB29" s="51"/>
      <c r="AC29" s="51"/>
      <c r="AD29" s="53"/>
      <c r="AE29" s="53"/>
      <c r="AF29" s="53"/>
      <c r="AG29" s="53"/>
      <c r="AH29" s="52"/>
      <c r="AI29" s="52"/>
      <c r="AJ29" s="51"/>
      <c r="AK29" s="51"/>
      <c r="AL29" s="51"/>
      <c r="AM29" s="51"/>
      <c r="AN29" s="51"/>
      <c r="AO29" s="51"/>
      <c r="AP29" s="51"/>
      <c r="AQ29" s="51"/>
      <c r="AR29" s="51"/>
      <c r="AS29" s="51"/>
      <c r="AT29" s="51"/>
      <c r="AU29" s="51"/>
      <c r="AV29" s="51"/>
      <c r="AW29" s="51"/>
      <c r="AX29" s="53"/>
      <c r="AY29" s="53"/>
      <c r="AZ29" s="53"/>
      <c r="BA29" s="53"/>
      <c r="BB29" s="53"/>
      <c r="BC29" s="53"/>
      <c r="BD29" s="53"/>
      <c r="BE29" s="51"/>
      <c r="BF29" s="52"/>
      <c r="BG29" s="51"/>
      <c r="BH29" s="53"/>
      <c r="BI29" s="53"/>
      <c r="BJ29" s="53"/>
      <c r="BK29" s="51"/>
      <c r="BL29" s="51"/>
      <c r="BM29" s="52"/>
      <c r="BN29" s="51"/>
      <c r="BO29" s="108"/>
      <c r="BP29" s="57"/>
      <c r="BQ29" s="56"/>
      <c r="BR29" s="109"/>
      <c r="BS29" s="108"/>
      <c r="BT29" s="57"/>
      <c r="BU29" s="92"/>
      <c r="BV29" s="106"/>
      <c r="BW29" s="94"/>
      <c r="BX29" s="106"/>
      <c r="BY29" s="94"/>
      <c r="BZ29" s="106"/>
      <c r="CA29" s="94"/>
      <c r="CB29" s="106"/>
      <c r="CC29" s="94"/>
      <c r="CD29" s="106"/>
      <c r="CE29" s="107"/>
      <c r="CF29" s="62"/>
      <c r="CG29" s="63"/>
      <c r="CH29" s="64"/>
      <c r="CI29" s="65"/>
      <c r="CJ29" s="63"/>
      <c r="CK29" s="64"/>
      <c r="CL29" s="65"/>
      <c r="CM29" s="100"/>
      <c r="CN29" s="63"/>
      <c r="CO29" s="64"/>
      <c r="CP29" s="65"/>
      <c r="CQ29" s="63"/>
      <c r="CR29" s="64"/>
      <c r="CS29" s="65"/>
      <c r="CT29" s="63"/>
      <c r="CU29" s="64"/>
      <c r="CV29" s="65"/>
      <c r="CW29" s="63"/>
      <c r="CX29" s="64"/>
      <c r="CY29" s="65"/>
      <c r="CZ29" s="63"/>
      <c r="DA29" s="64"/>
      <c r="DB29" s="65"/>
      <c r="DC29" s="63"/>
      <c r="DD29" s="64"/>
      <c r="DE29" s="65"/>
      <c r="DF29" s="63"/>
      <c r="DG29" s="64"/>
      <c r="DH29" s="65"/>
      <c r="DI29" s="63"/>
      <c r="DJ29" s="64"/>
      <c r="DK29" s="65"/>
      <c r="DL29" s="63"/>
      <c r="DM29" s="64"/>
      <c r="DN29" s="65"/>
      <c r="DO29" s="63"/>
      <c r="DP29" s="64"/>
      <c r="DQ29" s="65"/>
      <c r="DR29" s="63"/>
      <c r="DS29" s="64"/>
      <c r="DT29" s="65"/>
      <c r="DU29" s="63"/>
      <c r="DV29" s="64"/>
      <c r="DW29" s="65"/>
      <c r="DX29" s="63"/>
      <c r="DY29" s="64"/>
      <c r="DZ29" s="65"/>
      <c r="EA29" s="63"/>
      <c r="EB29" s="64"/>
      <c r="EC29" s="65"/>
      <c r="ED29" s="63"/>
      <c r="EE29" s="64"/>
      <c r="EF29" s="65"/>
      <c r="EG29" s="62"/>
      <c r="EH29" s="63"/>
      <c r="EI29" s="64"/>
      <c r="EJ29" s="65"/>
      <c r="EK29" s="63"/>
      <c r="EL29" s="64"/>
      <c r="EM29" s="65"/>
      <c r="EN29" s="63"/>
      <c r="EO29" s="64"/>
      <c r="EP29" s="65"/>
      <c r="EQ29" s="63"/>
      <c r="ER29" s="64"/>
      <c r="ES29" s="65"/>
      <c r="ET29" s="56"/>
      <c r="EU29" s="70"/>
      <c r="EV29" s="70"/>
      <c r="EW29" s="70"/>
      <c r="EX29" s="71"/>
      <c r="EY29" s="70"/>
      <c r="EZ29" s="71"/>
      <c r="FA29" s="60"/>
      <c r="FB29" s="56"/>
      <c r="FC29" s="70"/>
      <c r="FD29" s="70"/>
      <c r="FE29" s="70"/>
      <c r="FF29" s="70"/>
      <c r="FG29" s="70"/>
      <c r="FH29" s="71"/>
      <c r="FI29" s="60"/>
      <c r="FJ29" s="63"/>
      <c r="FK29" s="70"/>
      <c r="FL29" s="70"/>
      <c r="FM29" s="70"/>
      <c r="FN29" s="71"/>
      <c r="FO29" s="72"/>
      <c r="FP29" s="71"/>
      <c r="FQ29" s="60"/>
      <c r="FR29" s="73"/>
      <c r="FS29" s="74"/>
      <c r="FT29" s="74"/>
      <c r="FU29" s="75"/>
      <c r="FV29" s="74"/>
      <c r="FW29" s="76"/>
      <c r="FX29" s="91"/>
      <c r="FY29" s="56"/>
      <c r="FZ29" s="70"/>
      <c r="GA29" s="70"/>
      <c r="GB29" s="70"/>
      <c r="GC29" s="71"/>
      <c r="GD29" s="70"/>
      <c r="GE29" s="71"/>
      <c r="GF29" s="71"/>
      <c r="GG29" s="57"/>
      <c r="GH29" s="56"/>
      <c r="GI29" s="70"/>
      <c r="GJ29" s="70"/>
      <c r="GK29" s="70"/>
      <c r="GL29" s="71"/>
      <c r="GM29" s="70"/>
      <c r="GN29" s="71"/>
      <c r="GO29" s="71"/>
      <c r="GP29" s="57"/>
      <c r="GQ29" s="56"/>
      <c r="GR29" s="70"/>
      <c r="GS29" s="70"/>
      <c r="GT29" s="70"/>
      <c r="GU29" s="71"/>
      <c r="GV29" s="70"/>
      <c r="GW29" s="71"/>
      <c r="GX29" s="71"/>
      <c r="GY29" s="57"/>
      <c r="GZ29" s="63"/>
      <c r="HA29" s="70"/>
      <c r="HB29" s="70"/>
      <c r="HC29" s="70"/>
      <c r="HD29" s="70"/>
      <c r="HE29" s="71"/>
      <c r="HF29" s="101"/>
      <c r="HG29" s="71"/>
      <c r="HH29" s="71"/>
      <c r="HI29" s="57"/>
      <c r="HJ29" s="63"/>
      <c r="HK29" s="70"/>
      <c r="HL29" s="70"/>
      <c r="HM29" s="70"/>
      <c r="HN29" s="70"/>
      <c r="HO29" s="71"/>
      <c r="HP29" s="70"/>
      <c r="HQ29" s="71"/>
      <c r="HR29" s="71"/>
      <c r="HS29" s="65"/>
      <c r="HT29" s="78"/>
      <c r="HU29" s="78"/>
      <c r="HV29" s="88"/>
      <c r="HW29" s="51"/>
      <c r="HX29" s="79"/>
      <c r="HY29" s="70"/>
      <c r="HZ29" s="70"/>
      <c r="IA29" s="70"/>
      <c r="IB29" s="70"/>
      <c r="IC29" s="70"/>
      <c r="ID29" s="71"/>
      <c r="IE29" s="71"/>
      <c r="IF29" s="65"/>
      <c r="IG29" s="56"/>
      <c r="IH29" s="70"/>
      <c r="II29" s="70"/>
      <c r="IJ29" s="70"/>
      <c r="IK29" s="70"/>
      <c r="IL29" s="71"/>
      <c r="IM29" s="60"/>
      <c r="IN29" s="56"/>
      <c r="IO29" s="70"/>
      <c r="IP29" s="70"/>
      <c r="IQ29" s="70"/>
      <c r="IR29" s="70"/>
      <c r="IS29" s="71"/>
      <c r="IT29" s="71"/>
      <c r="IU29" s="65"/>
      <c r="IV29" s="51"/>
    </row>
    <row r="30" spans="1:256" ht="39.75" customHeight="1">
      <c r="A30" s="36">
        <v>28</v>
      </c>
      <c r="B30" s="82" t="s">
        <v>887</v>
      </c>
      <c r="C30" s="82" t="s">
        <v>1836</v>
      </c>
      <c r="D30" s="82" t="s">
        <v>1527</v>
      </c>
      <c r="E30" s="82" t="s">
        <v>1837</v>
      </c>
      <c r="F30" s="82" t="s">
        <v>1838</v>
      </c>
      <c r="G30" s="82" t="s">
        <v>1839</v>
      </c>
      <c r="H30" s="82" t="s">
        <v>1840</v>
      </c>
      <c r="I30" s="82" t="s">
        <v>883</v>
      </c>
      <c r="J30" s="110">
        <v>36892</v>
      </c>
      <c r="K30" s="82" t="s">
        <v>884</v>
      </c>
      <c r="L30" s="82" t="s">
        <v>885</v>
      </c>
      <c r="M30" s="82" t="s">
        <v>886</v>
      </c>
      <c r="N30" s="111"/>
      <c r="O30" s="82" t="s">
        <v>887</v>
      </c>
      <c r="P30" s="53" t="s">
        <v>888</v>
      </c>
      <c r="Q30" s="53" t="s">
        <v>889</v>
      </c>
      <c r="R30" s="53" t="s">
        <v>888</v>
      </c>
      <c r="S30" s="53"/>
      <c r="T30" s="54" t="s">
        <v>890</v>
      </c>
      <c r="U30" s="82"/>
      <c r="V30" s="82" t="s">
        <v>891</v>
      </c>
      <c r="W30" s="82" t="s">
        <v>892</v>
      </c>
      <c r="X30" s="82" t="s">
        <v>893</v>
      </c>
      <c r="Y30" s="82" t="s">
        <v>894</v>
      </c>
      <c r="Z30" s="82"/>
      <c r="AA30" s="82" t="s">
        <v>895</v>
      </c>
      <c r="AB30" s="82" t="s">
        <v>892</v>
      </c>
      <c r="AC30" s="82" t="s">
        <v>1199</v>
      </c>
      <c r="AD30" s="52"/>
      <c r="AE30" s="52"/>
      <c r="AF30" s="52"/>
      <c r="AG30" s="52"/>
      <c r="AH30" s="52"/>
      <c r="AI30" s="52"/>
      <c r="AJ30" s="82" t="s">
        <v>896</v>
      </c>
      <c r="AK30" s="82" t="s">
        <v>897</v>
      </c>
      <c r="AL30" s="51">
        <v>1994</v>
      </c>
      <c r="AM30" s="51">
        <f>2007-AL30</f>
        <v>13</v>
      </c>
      <c r="AN30" s="82" t="s">
        <v>1201</v>
      </c>
      <c r="AO30" s="82"/>
      <c r="AP30" s="82" t="s">
        <v>1736</v>
      </c>
      <c r="AQ30" s="82" t="s">
        <v>1575</v>
      </c>
      <c r="AR30" s="82" t="s">
        <v>1325</v>
      </c>
      <c r="AS30" s="82" t="s">
        <v>1206</v>
      </c>
      <c r="AT30" s="82" t="s">
        <v>885</v>
      </c>
      <c r="AU30" s="82" t="s">
        <v>886</v>
      </c>
      <c r="AV30" s="82" t="s">
        <v>887</v>
      </c>
      <c r="AW30" s="82"/>
      <c r="AX30" s="111" t="s">
        <v>888</v>
      </c>
      <c r="AY30" s="52"/>
      <c r="AZ30" s="52"/>
      <c r="BA30" s="52"/>
      <c r="BB30" s="54" t="s">
        <v>890</v>
      </c>
      <c r="BC30" s="52"/>
      <c r="BD30" s="82">
        <v>1994</v>
      </c>
      <c r="BE30" s="82"/>
      <c r="BF30" s="82" t="s">
        <v>1736</v>
      </c>
      <c r="BG30" s="55" t="s">
        <v>862</v>
      </c>
      <c r="BH30" s="52"/>
      <c r="BI30" s="52"/>
      <c r="BJ30" s="54" t="s">
        <v>2037</v>
      </c>
      <c r="BK30" s="82"/>
      <c r="BL30" s="82"/>
      <c r="BM30" s="82" t="s">
        <v>1736</v>
      </c>
      <c r="BN30" s="82" t="s">
        <v>1326</v>
      </c>
      <c r="BO30" s="108"/>
      <c r="BP30" s="57">
        <v>24</v>
      </c>
      <c r="BQ30" s="108"/>
      <c r="BR30" s="57">
        <v>0</v>
      </c>
      <c r="BS30" s="108"/>
      <c r="BT30" s="57">
        <v>27</v>
      </c>
      <c r="BU30" s="92">
        <v>0.8</v>
      </c>
      <c r="BV30" s="93">
        <v>0.6</v>
      </c>
      <c r="BW30" s="105"/>
      <c r="BX30" s="93">
        <v>0.1</v>
      </c>
      <c r="BY30" s="105"/>
      <c r="BZ30" s="93">
        <v>0.05</v>
      </c>
      <c r="CA30" s="105"/>
      <c r="CB30" s="93">
        <v>0.15</v>
      </c>
      <c r="CC30" s="105"/>
      <c r="CD30" s="93">
        <v>0.1</v>
      </c>
      <c r="CE30" s="107"/>
      <c r="CF30" s="39"/>
      <c r="CG30" s="73">
        <v>9</v>
      </c>
      <c r="CH30" s="74">
        <v>5</v>
      </c>
      <c r="CI30" s="96">
        <v>10</v>
      </c>
      <c r="CJ30" s="73">
        <v>0</v>
      </c>
      <c r="CK30" s="74">
        <v>0</v>
      </c>
      <c r="CL30" s="96">
        <v>0</v>
      </c>
      <c r="CM30" s="69">
        <v>9</v>
      </c>
      <c r="CN30" s="73">
        <v>6</v>
      </c>
      <c r="CO30" s="74">
        <v>3</v>
      </c>
      <c r="CP30" s="65">
        <f>+CN30+CO30</f>
        <v>9</v>
      </c>
      <c r="CQ30" s="73">
        <v>3</v>
      </c>
      <c r="CR30" s="74">
        <v>2</v>
      </c>
      <c r="CS30" s="96">
        <v>5</v>
      </c>
      <c r="CT30" s="73">
        <v>4</v>
      </c>
      <c r="CU30" s="74">
        <v>3</v>
      </c>
      <c r="CV30" s="96">
        <v>7</v>
      </c>
      <c r="CW30" s="73">
        <v>2</v>
      </c>
      <c r="CX30" s="74">
        <v>0</v>
      </c>
      <c r="CY30" s="96">
        <v>2</v>
      </c>
      <c r="CZ30" s="73">
        <v>0</v>
      </c>
      <c r="DA30" s="74">
        <v>0</v>
      </c>
      <c r="DB30" s="96">
        <v>0</v>
      </c>
      <c r="DC30" s="73">
        <v>0</v>
      </c>
      <c r="DD30" s="74">
        <v>0</v>
      </c>
      <c r="DE30" s="96">
        <v>0</v>
      </c>
      <c r="DF30" s="73">
        <v>0</v>
      </c>
      <c r="DG30" s="74">
        <v>0</v>
      </c>
      <c r="DH30" s="96">
        <v>0</v>
      </c>
      <c r="DI30" s="73">
        <v>5</v>
      </c>
      <c r="DJ30" s="74">
        <v>2</v>
      </c>
      <c r="DK30" s="96">
        <v>7</v>
      </c>
      <c r="DL30" s="73">
        <v>1</v>
      </c>
      <c r="DM30" s="74">
        <v>1</v>
      </c>
      <c r="DN30" s="96">
        <v>2</v>
      </c>
      <c r="DO30" s="73">
        <v>17</v>
      </c>
      <c r="DP30" s="74">
        <v>7</v>
      </c>
      <c r="DQ30" s="96">
        <v>24</v>
      </c>
      <c r="DR30" s="73">
        <v>0</v>
      </c>
      <c r="DS30" s="74">
        <v>0</v>
      </c>
      <c r="DT30" s="96">
        <v>0</v>
      </c>
      <c r="DU30" s="73">
        <v>0</v>
      </c>
      <c r="DV30" s="74">
        <v>0</v>
      </c>
      <c r="DW30" s="96">
        <v>0</v>
      </c>
      <c r="DX30" s="73">
        <v>0</v>
      </c>
      <c r="DY30" s="74">
        <v>0</v>
      </c>
      <c r="DZ30" s="96">
        <v>0</v>
      </c>
      <c r="EA30" s="73">
        <v>0</v>
      </c>
      <c r="EB30" s="74">
        <v>0</v>
      </c>
      <c r="EC30" s="96">
        <v>0</v>
      </c>
      <c r="ED30" s="73">
        <v>6</v>
      </c>
      <c r="EE30" s="74">
        <v>4</v>
      </c>
      <c r="EF30" s="96">
        <v>10</v>
      </c>
      <c r="EG30" s="39"/>
      <c r="EH30" s="73">
        <v>6</v>
      </c>
      <c r="EI30" s="74">
        <v>4</v>
      </c>
      <c r="EJ30" s="96">
        <v>10</v>
      </c>
      <c r="EK30" s="73">
        <v>9</v>
      </c>
      <c r="EL30" s="74">
        <v>5</v>
      </c>
      <c r="EM30" s="96">
        <v>14</v>
      </c>
      <c r="EN30" s="73">
        <v>5</v>
      </c>
      <c r="EO30" s="74">
        <v>3</v>
      </c>
      <c r="EP30" s="96">
        <v>8</v>
      </c>
      <c r="EQ30" s="73">
        <v>4</v>
      </c>
      <c r="ER30" s="74">
        <v>3</v>
      </c>
      <c r="ES30" s="96">
        <v>7</v>
      </c>
      <c r="ET30" s="108"/>
      <c r="EU30" s="70" t="s">
        <v>1741</v>
      </c>
      <c r="EV30" s="70"/>
      <c r="EW30" s="70" t="s">
        <v>1741</v>
      </c>
      <c r="EX30" s="71"/>
      <c r="EY30" s="70">
        <v>36</v>
      </c>
      <c r="EZ30" s="71"/>
      <c r="FA30" s="60">
        <v>0.5</v>
      </c>
      <c r="FB30" s="56">
        <v>0</v>
      </c>
      <c r="FC30" s="70">
        <v>0</v>
      </c>
      <c r="FD30" s="70"/>
      <c r="FE30" s="70">
        <v>0</v>
      </c>
      <c r="FF30" s="70"/>
      <c r="FG30" s="70"/>
      <c r="FH30" s="71"/>
      <c r="FI30" s="60"/>
      <c r="FJ30" s="73" t="s">
        <v>1741</v>
      </c>
      <c r="FK30" s="70">
        <v>0</v>
      </c>
      <c r="FL30" s="70">
        <v>0</v>
      </c>
      <c r="FM30" s="70">
        <v>0</v>
      </c>
      <c r="FN30" s="71"/>
      <c r="FO30" s="72"/>
      <c r="FP30" s="71"/>
      <c r="FQ30" s="60"/>
      <c r="FR30" s="73" t="s">
        <v>1741</v>
      </c>
      <c r="FS30" s="74" t="s">
        <v>1741</v>
      </c>
      <c r="FT30" s="74" t="s">
        <v>1741</v>
      </c>
      <c r="FU30" s="75"/>
      <c r="FV30" s="74">
        <v>12</v>
      </c>
      <c r="FW30" s="90">
        <v>1</v>
      </c>
      <c r="FX30" s="91">
        <v>0.3</v>
      </c>
      <c r="FY30" s="56">
        <v>0</v>
      </c>
      <c r="FZ30" s="70">
        <v>0</v>
      </c>
      <c r="GA30" s="70"/>
      <c r="GB30" s="70">
        <v>0</v>
      </c>
      <c r="GC30" s="71"/>
      <c r="GD30" s="70"/>
      <c r="GE30" s="71"/>
      <c r="GF30" s="71"/>
      <c r="GG30" s="57" t="s">
        <v>1741</v>
      </c>
      <c r="GH30" s="56">
        <v>0</v>
      </c>
      <c r="GI30" s="70">
        <v>0</v>
      </c>
      <c r="GJ30" s="70"/>
      <c r="GK30" s="70">
        <v>0</v>
      </c>
      <c r="GL30" s="71"/>
      <c r="GM30" s="70"/>
      <c r="GN30" s="71"/>
      <c r="GO30" s="71"/>
      <c r="GP30" s="57"/>
      <c r="GQ30" s="56" t="s">
        <v>1736</v>
      </c>
      <c r="GR30" s="70" t="s">
        <v>1736</v>
      </c>
      <c r="GS30" s="70"/>
      <c r="GT30" s="70" t="s">
        <v>1736</v>
      </c>
      <c r="GU30" s="71"/>
      <c r="GV30" s="70">
        <v>24</v>
      </c>
      <c r="GW30" s="71">
        <v>0.2</v>
      </c>
      <c r="GX30" s="71">
        <v>0.5</v>
      </c>
      <c r="GY30" s="57" t="s">
        <v>1327</v>
      </c>
      <c r="GZ30" s="73"/>
      <c r="HA30" s="70">
        <v>0</v>
      </c>
      <c r="HB30" s="70">
        <v>0</v>
      </c>
      <c r="HC30" s="70"/>
      <c r="HD30" s="70">
        <v>0</v>
      </c>
      <c r="HE30" s="71"/>
      <c r="HF30" s="70"/>
      <c r="HG30" s="71"/>
      <c r="HH30" s="71"/>
      <c r="HI30" s="57"/>
      <c r="HJ30" s="73"/>
      <c r="HK30" s="70">
        <v>0</v>
      </c>
      <c r="HL30" s="70">
        <v>0</v>
      </c>
      <c r="HM30" s="70"/>
      <c r="HN30" s="70">
        <v>0</v>
      </c>
      <c r="HO30" s="71"/>
      <c r="HP30" s="70"/>
      <c r="HQ30" s="81"/>
      <c r="HR30" s="81"/>
      <c r="HS30" s="96"/>
      <c r="HT30" s="78">
        <v>80</v>
      </c>
      <c r="HU30" s="78">
        <v>10</v>
      </c>
      <c r="HV30" s="78">
        <v>10</v>
      </c>
      <c r="HW30" s="82" t="s">
        <v>498</v>
      </c>
      <c r="HX30" s="79" t="s">
        <v>975</v>
      </c>
      <c r="HY30" s="70"/>
      <c r="HZ30" s="70"/>
      <c r="IA30" s="70"/>
      <c r="IB30" s="70"/>
      <c r="IC30" s="70">
        <v>1.5</v>
      </c>
      <c r="ID30" s="81">
        <v>1</v>
      </c>
      <c r="IE30" s="81">
        <v>0.1</v>
      </c>
      <c r="IF30" s="80" t="s">
        <v>1853</v>
      </c>
      <c r="IG30" s="56">
        <v>0</v>
      </c>
      <c r="IH30" s="70">
        <v>0</v>
      </c>
      <c r="II30" s="70"/>
      <c r="IJ30" s="70">
        <v>0</v>
      </c>
      <c r="IK30" s="70"/>
      <c r="IL30" s="81"/>
      <c r="IM30" s="89"/>
      <c r="IN30" s="56">
        <v>0</v>
      </c>
      <c r="IO30" s="70">
        <v>0</v>
      </c>
      <c r="IP30" s="70"/>
      <c r="IQ30" s="70">
        <v>0</v>
      </c>
      <c r="IR30" s="70"/>
      <c r="IS30" s="81"/>
      <c r="IT30" s="81"/>
      <c r="IU30" s="112"/>
      <c r="IV30" s="82" t="s">
        <v>115</v>
      </c>
    </row>
    <row r="31" spans="1:256" ht="83.25" customHeight="1">
      <c r="A31" s="36">
        <v>29</v>
      </c>
      <c r="B31" s="51" t="s">
        <v>983</v>
      </c>
      <c r="C31" s="51" t="s">
        <v>978</v>
      </c>
      <c r="D31" s="51" t="s">
        <v>1527</v>
      </c>
      <c r="E31" s="51" t="s">
        <v>111</v>
      </c>
      <c r="F31" s="51" t="s">
        <v>46</v>
      </c>
      <c r="G31" s="51"/>
      <c r="H31" s="51" t="s">
        <v>83</v>
      </c>
      <c r="I31" s="51" t="s">
        <v>1970</v>
      </c>
      <c r="J31" s="51"/>
      <c r="K31" s="51" t="s">
        <v>981</v>
      </c>
      <c r="L31" s="51" t="s">
        <v>982</v>
      </c>
      <c r="M31" s="51" t="s">
        <v>982</v>
      </c>
      <c r="N31" s="52" t="s">
        <v>984</v>
      </c>
      <c r="O31" s="51" t="s">
        <v>983</v>
      </c>
      <c r="P31" s="53" t="s">
        <v>1507</v>
      </c>
      <c r="Q31" s="53"/>
      <c r="R31" s="53" t="s">
        <v>1291</v>
      </c>
      <c r="S31" s="51"/>
      <c r="T31" s="54" t="s">
        <v>985</v>
      </c>
      <c r="U31" s="54"/>
      <c r="V31" s="51"/>
      <c r="W31" s="52" t="s">
        <v>1508</v>
      </c>
      <c r="X31" s="52"/>
      <c r="Y31" s="52" t="s">
        <v>1509</v>
      </c>
      <c r="Z31" s="52"/>
      <c r="AA31" s="52" t="s">
        <v>1510</v>
      </c>
      <c r="AB31" s="52" t="s">
        <v>1511</v>
      </c>
      <c r="AC31" s="52" t="s">
        <v>1199</v>
      </c>
      <c r="AD31" s="52"/>
      <c r="AE31" s="52"/>
      <c r="AF31" s="52"/>
      <c r="AG31" s="52"/>
      <c r="AH31" s="52"/>
      <c r="AI31" s="52"/>
      <c r="AJ31" s="51"/>
      <c r="AK31" s="51" t="s">
        <v>988</v>
      </c>
      <c r="AL31" s="51">
        <v>1957</v>
      </c>
      <c r="AM31" s="51">
        <f>2007-AL31</f>
        <v>50</v>
      </c>
      <c r="AN31" s="51" t="s">
        <v>989</v>
      </c>
      <c r="AO31" s="54" t="s">
        <v>991</v>
      </c>
      <c r="AP31" s="51" t="s">
        <v>1736</v>
      </c>
      <c r="AQ31" s="51" t="s">
        <v>1512</v>
      </c>
      <c r="AR31" s="51"/>
      <c r="AS31" s="55" t="s">
        <v>1206</v>
      </c>
      <c r="AT31" s="51" t="s">
        <v>982</v>
      </c>
      <c r="AU31" s="51" t="s">
        <v>982</v>
      </c>
      <c r="AV31" s="51" t="s">
        <v>983</v>
      </c>
      <c r="AW31" s="51">
        <v>506</v>
      </c>
      <c r="AX31" s="52" t="s">
        <v>1507</v>
      </c>
      <c r="AY31" s="52"/>
      <c r="AZ31" s="52" t="s">
        <v>1291</v>
      </c>
      <c r="BA31" s="52"/>
      <c r="BB31" s="52" t="s">
        <v>985</v>
      </c>
      <c r="BC31" s="52"/>
      <c r="BD31" s="51">
        <v>1967</v>
      </c>
      <c r="BE31" s="51" t="s">
        <v>991</v>
      </c>
      <c r="BF31" s="51" t="s">
        <v>1736</v>
      </c>
      <c r="BG31" s="51" t="s">
        <v>1576</v>
      </c>
      <c r="BH31" s="51" t="s">
        <v>1576</v>
      </c>
      <c r="BI31" s="51" t="s">
        <v>1576</v>
      </c>
      <c r="BJ31" s="51" t="s">
        <v>1576</v>
      </c>
      <c r="BK31" s="51"/>
      <c r="BL31" s="113"/>
      <c r="BM31" s="51" t="s">
        <v>1736</v>
      </c>
      <c r="BN31" s="51" t="s">
        <v>1513</v>
      </c>
      <c r="BO31" s="108" t="s">
        <v>1514</v>
      </c>
      <c r="BP31" s="57">
        <v>10</v>
      </c>
      <c r="BQ31" s="108" t="s">
        <v>1515</v>
      </c>
      <c r="BR31" s="109"/>
      <c r="BS31" s="108" t="s">
        <v>196</v>
      </c>
      <c r="BT31" s="109"/>
      <c r="BU31" s="92">
        <v>0.08</v>
      </c>
      <c r="BV31" s="106" t="s">
        <v>172</v>
      </c>
      <c r="BW31" s="94">
        <v>0</v>
      </c>
      <c r="BX31" s="106">
        <v>1</v>
      </c>
      <c r="BY31" s="94"/>
      <c r="BZ31" s="106"/>
      <c r="CA31" s="94">
        <v>0</v>
      </c>
      <c r="CB31" s="106"/>
      <c r="CC31" s="94">
        <v>0</v>
      </c>
      <c r="CD31" s="106"/>
      <c r="CE31" s="107">
        <v>0</v>
      </c>
      <c r="CF31" s="62"/>
      <c r="CG31" s="63">
        <v>10</v>
      </c>
      <c r="CH31" s="98" t="s">
        <v>1516</v>
      </c>
      <c r="CI31" s="65"/>
      <c r="CJ31" s="97"/>
      <c r="CK31" s="98"/>
      <c r="CL31" s="99"/>
      <c r="CM31" s="100"/>
      <c r="CN31" s="63">
        <v>8</v>
      </c>
      <c r="CO31" s="64">
        <v>2</v>
      </c>
      <c r="CP31" s="65">
        <f>+CN31+CO31</f>
        <v>10</v>
      </c>
      <c r="CQ31" s="63">
        <v>20</v>
      </c>
      <c r="CR31" s="64">
        <v>9</v>
      </c>
      <c r="CS31" s="65">
        <v>29</v>
      </c>
      <c r="CT31" s="63">
        <v>9</v>
      </c>
      <c r="CU31" s="64">
        <v>5</v>
      </c>
      <c r="CV31" s="65">
        <v>14</v>
      </c>
      <c r="CW31" s="63"/>
      <c r="CX31" s="64"/>
      <c r="CY31" s="65"/>
      <c r="CZ31" s="63">
        <v>0</v>
      </c>
      <c r="DA31" s="64">
        <v>0</v>
      </c>
      <c r="DB31" s="65">
        <v>0</v>
      </c>
      <c r="DC31" s="63">
        <v>0</v>
      </c>
      <c r="DD31" s="64">
        <v>0</v>
      </c>
      <c r="DE31" s="65">
        <v>0</v>
      </c>
      <c r="DF31" s="63">
        <v>2</v>
      </c>
      <c r="DG31" s="64">
        <v>2</v>
      </c>
      <c r="DH31" s="65">
        <v>4</v>
      </c>
      <c r="DI31" s="63">
        <v>18</v>
      </c>
      <c r="DJ31" s="64">
        <v>8</v>
      </c>
      <c r="DK31" s="65">
        <v>26</v>
      </c>
      <c r="DL31" s="63">
        <v>0</v>
      </c>
      <c r="DM31" s="64">
        <v>0</v>
      </c>
      <c r="DN31" s="65">
        <v>0</v>
      </c>
      <c r="DO31" s="97" t="s">
        <v>1517</v>
      </c>
      <c r="DP31" s="98" t="s">
        <v>1518</v>
      </c>
      <c r="DQ31" s="99" t="s">
        <v>1514</v>
      </c>
      <c r="DR31" s="97"/>
      <c r="DS31" s="98"/>
      <c r="DT31" s="99"/>
      <c r="DU31" s="63"/>
      <c r="DV31" s="64"/>
      <c r="DW31" s="65"/>
      <c r="DX31" s="63"/>
      <c r="DY31" s="64"/>
      <c r="DZ31" s="65"/>
      <c r="EA31" s="63">
        <v>8</v>
      </c>
      <c r="EB31" s="64">
        <v>2</v>
      </c>
      <c r="EC31" s="65">
        <v>10</v>
      </c>
      <c r="ED31" s="63"/>
      <c r="EE31" s="64"/>
      <c r="EF31" s="65"/>
      <c r="EG31" s="62"/>
      <c r="EH31" s="63"/>
      <c r="EI31" s="64"/>
      <c r="EJ31" s="65"/>
      <c r="EK31" s="63"/>
      <c r="EL31" s="64"/>
      <c r="EM31" s="65"/>
      <c r="EN31" s="63"/>
      <c r="EO31" s="64"/>
      <c r="EP31" s="65"/>
      <c r="EQ31" s="63"/>
      <c r="ER31" s="64"/>
      <c r="ES31" s="65"/>
      <c r="ET31" s="56">
        <v>0</v>
      </c>
      <c r="EU31" s="70">
        <v>0</v>
      </c>
      <c r="EV31" s="70"/>
      <c r="EW31" s="70">
        <v>0</v>
      </c>
      <c r="EX31" s="71" t="s">
        <v>1741</v>
      </c>
      <c r="EY31" s="70" t="s">
        <v>1741</v>
      </c>
      <c r="EZ31" s="71" t="s">
        <v>1741</v>
      </c>
      <c r="FA31" s="60" t="s">
        <v>1741</v>
      </c>
      <c r="FB31" s="56">
        <v>0</v>
      </c>
      <c r="FC31" s="70">
        <v>0</v>
      </c>
      <c r="FD31" s="70"/>
      <c r="FE31" s="70">
        <v>0</v>
      </c>
      <c r="FF31" s="70"/>
      <c r="FG31" s="70"/>
      <c r="FH31" s="71"/>
      <c r="FI31" s="60"/>
      <c r="FJ31" s="63"/>
      <c r="FK31" s="70">
        <v>0</v>
      </c>
      <c r="FL31" s="70">
        <v>0</v>
      </c>
      <c r="FM31" s="70">
        <v>0</v>
      </c>
      <c r="FN31" s="71"/>
      <c r="FO31" s="72"/>
      <c r="FP31" s="71"/>
      <c r="FQ31" s="60"/>
      <c r="FR31" s="73">
        <v>0</v>
      </c>
      <c r="FS31" s="74">
        <v>0</v>
      </c>
      <c r="FT31" s="74">
        <v>0</v>
      </c>
      <c r="FU31" s="75"/>
      <c r="FV31" s="74"/>
      <c r="FW31" s="76"/>
      <c r="FX31" s="77"/>
      <c r="FY31" s="56">
        <v>0</v>
      </c>
      <c r="FZ31" s="70">
        <v>0</v>
      </c>
      <c r="GA31" s="70"/>
      <c r="GB31" s="70">
        <v>0</v>
      </c>
      <c r="GC31" s="71"/>
      <c r="GD31" s="70"/>
      <c r="GE31" s="71"/>
      <c r="GF31" s="71"/>
      <c r="GG31" s="57"/>
      <c r="GH31" s="56">
        <v>0</v>
      </c>
      <c r="GI31" s="70">
        <v>0</v>
      </c>
      <c r="GJ31" s="70"/>
      <c r="GK31" s="70">
        <v>0</v>
      </c>
      <c r="GL31" s="71"/>
      <c r="GM31" s="70"/>
      <c r="GN31" s="71"/>
      <c r="GO31" s="71"/>
      <c r="GP31" s="57"/>
      <c r="GQ31" s="56">
        <v>0</v>
      </c>
      <c r="GR31" s="70">
        <v>0</v>
      </c>
      <c r="GS31" s="70"/>
      <c r="GT31" s="70">
        <v>0</v>
      </c>
      <c r="GU31" s="71"/>
      <c r="GV31" s="70"/>
      <c r="GW31" s="71"/>
      <c r="GX31" s="71"/>
      <c r="GY31" s="57"/>
      <c r="GZ31" s="63"/>
      <c r="HA31" s="70">
        <v>0</v>
      </c>
      <c r="HB31" s="70">
        <v>0</v>
      </c>
      <c r="HC31" s="70"/>
      <c r="HD31" s="70">
        <v>0</v>
      </c>
      <c r="HE31" s="71"/>
      <c r="HF31" s="70"/>
      <c r="HG31" s="71"/>
      <c r="HH31" s="71"/>
      <c r="HI31" s="57"/>
      <c r="HJ31" s="63" t="s">
        <v>1519</v>
      </c>
      <c r="HK31" s="70">
        <v>25</v>
      </c>
      <c r="HL31" s="70">
        <v>23</v>
      </c>
      <c r="HM31" s="70">
        <v>22</v>
      </c>
      <c r="HN31" s="70">
        <v>24</v>
      </c>
      <c r="HO31" s="71"/>
      <c r="HP31" s="70">
        <v>12</v>
      </c>
      <c r="HQ31" s="81">
        <v>100</v>
      </c>
      <c r="HR31" s="81"/>
      <c r="HS31" s="65"/>
      <c r="HT31" s="78">
        <v>53</v>
      </c>
      <c r="HU31" s="78">
        <v>80</v>
      </c>
      <c r="HV31" s="88">
        <v>100</v>
      </c>
      <c r="HW31" s="51" t="s">
        <v>971</v>
      </c>
      <c r="HX31" s="114"/>
      <c r="HY31" s="318"/>
      <c r="HZ31" s="318"/>
      <c r="IA31" s="318"/>
      <c r="IB31" s="318"/>
      <c r="IC31" s="318"/>
      <c r="ID31" s="318"/>
      <c r="IE31" s="318"/>
      <c r="IF31" s="65" t="s">
        <v>920</v>
      </c>
      <c r="IG31" s="56">
        <v>158</v>
      </c>
      <c r="IH31" s="70">
        <v>154</v>
      </c>
      <c r="II31" s="70">
        <v>182</v>
      </c>
      <c r="IJ31" s="70">
        <v>129</v>
      </c>
      <c r="IK31" s="70" t="s">
        <v>972</v>
      </c>
      <c r="IL31" s="71">
        <v>80</v>
      </c>
      <c r="IM31" s="60"/>
      <c r="IN31" s="56"/>
      <c r="IO31" s="70"/>
      <c r="IP31" s="70"/>
      <c r="IQ31" s="70"/>
      <c r="IR31" s="70"/>
      <c r="IS31" s="71"/>
      <c r="IT31" s="71"/>
      <c r="IU31" s="65"/>
      <c r="IV31" s="51" t="s">
        <v>642</v>
      </c>
    </row>
    <row r="32" spans="1:256" ht="42.75" customHeight="1">
      <c r="A32" s="36">
        <v>30</v>
      </c>
      <c r="B32" s="51" t="s">
        <v>983</v>
      </c>
      <c r="C32" s="51" t="s">
        <v>1522</v>
      </c>
      <c r="D32" s="51" t="s">
        <v>110</v>
      </c>
      <c r="E32" s="51" t="s">
        <v>667</v>
      </c>
      <c r="F32" s="51" t="s">
        <v>448</v>
      </c>
      <c r="G32" s="51"/>
      <c r="H32" s="51" t="s">
        <v>449</v>
      </c>
      <c r="I32" s="51" t="s">
        <v>450</v>
      </c>
      <c r="J32" s="51"/>
      <c r="K32" s="51" t="s">
        <v>451</v>
      </c>
      <c r="L32" s="51" t="s">
        <v>982</v>
      </c>
      <c r="M32" s="51" t="s">
        <v>982</v>
      </c>
      <c r="N32" s="52" t="s">
        <v>452</v>
      </c>
      <c r="O32" s="51" t="s">
        <v>983</v>
      </c>
      <c r="P32" s="304" t="s">
        <v>55</v>
      </c>
      <c r="Q32" s="53" t="s">
        <v>453</v>
      </c>
      <c r="R32" s="304" t="s">
        <v>55</v>
      </c>
      <c r="S32" s="51"/>
      <c r="T32" s="54" t="s">
        <v>454</v>
      </c>
      <c r="U32" s="51"/>
      <c r="V32" s="51"/>
      <c r="W32" s="51" t="s">
        <v>110</v>
      </c>
      <c r="X32" s="51" t="s">
        <v>715</v>
      </c>
      <c r="Y32" s="51" t="s">
        <v>455</v>
      </c>
      <c r="Z32" s="51"/>
      <c r="AA32" s="51" t="s">
        <v>456</v>
      </c>
      <c r="AB32" s="51" t="s">
        <v>457</v>
      </c>
      <c r="AC32" s="51" t="s">
        <v>1199</v>
      </c>
      <c r="AD32" s="52" t="s">
        <v>458</v>
      </c>
      <c r="AE32" s="52" t="s">
        <v>459</v>
      </c>
      <c r="AF32" s="52" t="s">
        <v>458</v>
      </c>
      <c r="AG32" s="52"/>
      <c r="AH32" s="52" t="s">
        <v>460</v>
      </c>
      <c r="AI32" s="52"/>
      <c r="AJ32" s="51"/>
      <c r="AK32" s="51"/>
      <c r="AL32" s="52" t="s">
        <v>461</v>
      </c>
      <c r="AM32" s="51">
        <f>2007-AL32</f>
        <v>49</v>
      </c>
      <c r="AN32" s="51" t="s">
        <v>1201</v>
      </c>
      <c r="AO32" s="54"/>
      <c r="AP32" s="51" t="s">
        <v>975</v>
      </c>
      <c r="AQ32" s="51" t="s">
        <v>462</v>
      </c>
      <c r="AR32" s="51"/>
      <c r="AS32" s="51" t="s">
        <v>1206</v>
      </c>
      <c r="AT32" s="51" t="s">
        <v>982</v>
      </c>
      <c r="AU32" s="51" t="s">
        <v>982</v>
      </c>
      <c r="AV32" s="51" t="s">
        <v>983</v>
      </c>
      <c r="AW32" s="51">
        <v>202</v>
      </c>
      <c r="AX32" s="52" t="s">
        <v>463</v>
      </c>
      <c r="AY32" s="52" t="s">
        <v>453</v>
      </c>
      <c r="AZ32" s="52" t="s">
        <v>458</v>
      </c>
      <c r="BA32" s="52"/>
      <c r="BB32" s="52" t="s">
        <v>454</v>
      </c>
      <c r="BC32" s="52"/>
      <c r="BD32" s="52" t="s">
        <v>464</v>
      </c>
      <c r="BE32" s="54" t="s">
        <v>5</v>
      </c>
      <c r="BF32" s="51" t="s">
        <v>975</v>
      </c>
      <c r="BG32" s="55" t="s">
        <v>465</v>
      </c>
      <c r="BH32" s="52" t="s">
        <v>466</v>
      </c>
      <c r="BI32" s="52" t="s">
        <v>466</v>
      </c>
      <c r="BJ32" s="52" t="s">
        <v>467</v>
      </c>
      <c r="BK32" s="51"/>
      <c r="BL32" s="51"/>
      <c r="BM32" s="51" t="s">
        <v>1736</v>
      </c>
      <c r="BN32" s="52" t="s">
        <v>468</v>
      </c>
      <c r="BO32" s="108" t="s">
        <v>469</v>
      </c>
      <c r="BP32" s="57">
        <v>18</v>
      </c>
      <c r="BQ32" s="108" t="s">
        <v>470</v>
      </c>
      <c r="BR32" s="109" t="s">
        <v>767</v>
      </c>
      <c r="BS32" s="108" t="s">
        <v>471</v>
      </c>
      <c r="BT32" s="109" t="s">
        <v>769</v>
      </c>
      <c r="BU32" s="92"/>
      <c r="BV32" s="106"/>
      <c r="BW32" s="94"/>
      <c r="BX32" s="106"/>
      <c r="BY32" s="94"/>
      <c r="BZ32" s="106"/>
      <c r="CA32" s="94"/>
      <c r="CB32" s="106"/>
      <c r="CC32" s="94"/>
      <c r="CD32" s="106"/>
      <c r="CE32" s="107"/>
      <c r="CF32" s="62"/>
      <c r="CG32" s="63">
        <v>15</v>
      </c>
      <c r="CH32" s="64">
        <v>0</v>
      </c>
      <c r="CI32" s="65">
        <v>0</v>
      </c>
      <c r="CJ32" s="63">
        <v>0</v>
      </c>
      <c r="CK32" s="64">
        <v>0</v>
      </c>
      <c r="CL32" s="65">
        <v>0</v>
      </c>
      <c r="CM32" s="100" t="s">
        <v>863</v>
      </c>
      <c r="CN32" s="63">
        <v>9</v>
      </c>
      <c r="CO32" s="64">
        <v>6</v>
      </c>
      <c r="CP32" s="65">
        <f>+CN32+CO32</f>
        <v>15</v>
      </c>
      <c r="CQ32" s="63">
        <v>0</v>
      </c>
      <c r="CR32" s="64">
        <v>0</v>
      </c>
      <c r="CS32" s="65">
        <v>0</v>
      </c>
      <c r="CT32" s="63">
        <v>4</v>
      </c>
      <c r="CU32" s="64">
        <v>3</v>
      </c>
      <c r="CV32" s="65">
        <v>7</v>
      </c>
      <c r="CW32" s="63">
        <v>5</v>
      </c>
      <c r="CX32" s="64">
        <v>3</v>
      </c>
      <c r="CY32" s="65">
        <v>8</v>
      </c>
      <c r="CZ32" s="63">
        <v>0</v>
      </c>
      <c r="DA32" s="64">
        <v>0</v>
      </c>
      <c r="DB32" s="65">
        <v>0</v>
      </c>
      <c r="DC32" s="63">
        <v>0</v>
      </c>
      <c r="DD32" s="64">
        <v>0</v>
      </c>
      <c r="DE32" s="65">
        <v>0</v>
      </c>
      <c r="DF32" s="97"/>
      <c r="DG32" s="98"/>
      <c r="DH32" s="99"/>
      <c r="DI32" s="97" t="s">
        <v>560</v>
      </c>
      <c r="DJ32" s="98" t="s">
        <v>197</v>
      </c>
      <c r="DK32" s="99" t="s">
        <v>768</v>
      </c>
      <c r="DL32" s="97" t="s">
        <v>773</v>
      </c>
      <c r="DM32" s="98" t="s">
        <v>773</v>
      </c>
      <c r="DN32" s="99" t="s">
        <v>176</v>
      </c>
      <c r="DO32" s="63">
        <v>9</v>
      </c>
      <c r="DP32" s="64">
        <v>6</v>
      </c>
      <c r="DQ32" s="65">
        <v>15</v>
      </c>
      <c r="DR32" s="63">
        <v>0</v>
      </c>
      <c r="DS32" s="64">
        <v>0</v>
      </c>
      <c r="DT32" s="65">
        <v>0</v>
      </c>
      <c r="DU32" s="63">
        <v>0</v>
      </c>
      <c r="DV32" s="64">
        <v>0</v>
      </c>
      <c r="DW32" s="65">
        <v>0</v>
      </c>
      <c r="DX32" s="97"/>
      <c r="DY32" s="98"/>
      <c r="DZ32" s="99"/>
      <c r="EA32" s="97"/>
      <c r="EB32" s="98"/>
      <c r="EC32" s="99"/>
      <c r="ED32" s="97" t="s">
        <v>2049</v>
      </c>
      <c r="EE32" s="98" t="s">
        <v>560</v>
      </c>
      <c r="EF32" s="109" t="s">
        <v>176</v>
      </c>
      <c r="EG32" s="62"/>
      <c r="EH32" s="63"/>
      <c r="EI32" s="64"/>
      <c r="EJ32" s="65"/>
      <c r="EK32" s="63"/>
      <c r="EL32" s="64"/>
      <c r="EM32" s="65"/>
      <c r="EN32" s="63"/>
      <c r="EO32" s="64"/>
      <c r="EP32" s="65"/>
      <c r="EQ32" s="63"/>
      <c r="ER32" s="64"/>
      <c r="ES32" s="65"/>
      <c r="ET32" s="56">
        <v>0</v>
      </c>
      <c r="EU32" s="70">
        <v>0</v>
      </c>
      <c r="EV32" s="70">
        <v>0</v>
      </c>
      <c r="EW32" s="70">
        <v>1</v>
      </c>
      <c r="EX32" s="71" t="s">
        <v>1741</v>
      </c>
      <c r="EY32" s="101" t="s">
        <v>472</v>
      </c>
      <c r="EZ32" s="71">
        <v>90</v>
      </c>
      <c r="FA32" s="60">
        <v>10</v>
      </c>
      <c r="FB32" s="56">
        <v>0</v>
      </c>
      <c r="FC32" s="70">
        <v>0</v>
      </c>
      <c r="FD32" s="70"/>
      <c r="FE32" s="70">
        <v>0</v>
      </c>
      <c r="FF32" s="70"/>
      <c r="FG32" s="70"/>
      <c r="FH32" s="71"/>
      <c r="FI32" s="60"/>
      <c r="FJ32" s="63" t="s">
        <v>1741</v>
      </c>
      <c r="FK32" s="70">
        <v>0</v>
      </c>
      <c r="FL32" s="70">
        <v>0</v>
      </c>
      <c r="FM32" s="70">
        <v>0</v>
      </c>
      <c r="FN32" s="71"/>
      <c r="FO32" s="72"/>
      <c r="FP32" s="71"/>
      <c r="FQ32" s="60"/>
      <c r="FR32" s="73">
        <v>10</v>
      </c>
      <c r="FS32" s="74">
        <v>12</v>
      </c>
      <c r="FT32" s="74">
        <v>8</v>
      </c>
      <c r="FU32" s="75">
        <v>0</v>
      </c>
      <c r="FV32" s="74">
        <v>24</v>
      </c>
      <c r="FW32" s="90">
        <v>80</v>
      </c>
      <c r="FX32" s="77">
        <v>50</v>
      </c>
      <c r="FY32" s="56">
        <v>0</v>
      </c>
      <c r="FZ32" s="70">
        <v>0</v>
      </c>
      <c r="GA32" s="70"/>
      <c r="GB32" s="70">
        <v>0</v>
      </c>
      <c r="GC32" s="71"/>
      <c r="GD32" s="70"/>
      <c r="GE32" s="71"/>
      <c r="GF32" s="71"/>
      <c r="GG32" s="57"/>
      <c r="GH32" s="56">
        <v>0</v>
      </c>
      <c r="GI32" s="70">
        <v>0</v>
      </c>
      <c r="GJ32" s="70"/>
      <c r="GK32" s="70">
        <v>0</v>
      </c>
      <c r="GL32" s="71"/>
      <c r="GM32" s="70"/>
      <c r="GN32" s="71"/>
      <c r="GO32" s="71"/>
      <c r="GP32" s="57"/>
      <c r="GQ32" s="56">
        <v>0</v>
      </c>
      <c r="GR32" s="70">
        <v>0</v>
      </c>
      <c r="GS32" s="70"/>
      <c r="GT32" s="70">
        <v>0</v>
      </c>
      <c r="GU32" s="71"/>
      <c r="GV32" s="70"/>
      <c r="GW32" s="71"/>
      <c r="GX32" s="71"/>
      <c r="GY32" s="57"/>
      <c r="GZ32" s="63" t="s">
        <v>419</v>
      </c>
      <c r="HA32" s="70">
        <v>200</v>
      </c>
      <c r="HB32" s="70">
        <v>200</v>
      </c>
      <c r="HC32" s="70"/>
      <c r="HD32" s="70">
        <v>200</v>
      </c>
      <c r="HE32" s="71"/>
      <c r="HF32" s="101"/>
      <c r="HG32" s="71"/>
      <c r="HH32" s="71"/>
      <c r="HI32" s="57"/>
      <c r="HJ32" s="63"/>
      <c r="HK32" s="70">
        <v>0</v>
      </c>
      <c r="HL32" s="70">
        <v>0</v>
      </c>
      <c r="HM32" s="70"/>
      <c r="HN32" s="70">
        <v>0</v>
      </c>
      <c r="HO32" s="71"/>
      <c r="HP32" s="70"/>
      <c r="HQ32" s="71"/>
      <c r="HR32" s="71"/>
      <c r="HS32" s="65"/>
      <c r="HT32" s="78">
        <v>60</v>
      </c>
      <c r="HU32" s="78">
        <v>0</v>
      </c>
      <c r="HV32" s="88">
        <v>5</v>
      </c>
      <c r="HW32" s="51" t="s">
        <v>473</v>
      </c>
      <c r="HX32" s="114" t="s">
        <v>1736</v>
      </c>
      <c r="HY32" s="70">
        <v>25</v>
      </c>
      <c r="HZ32" s="70">
        <v>24</v>
      </c>
      <c r="IA32" s="70">
        <v>0</v>
      </c>
      <c r="IB32" s="70" t="s">
        <v>474</v>
      </c>
      <c r="IC32" s="70">
        <v>4</v>
      </c>
      <c r="ID32" s="81">
        <v>99</v>
      </c>
      <c r="IE32" s="81">
        <v>25</v>
      </c>
      <c r="IF32" s="80"/>
      <c r="IG32" s="56">
        <v>0</v>
      </c>
      <c r="IH32" s="70">
        <v>0</v>
      </c>
      <c r="II32" s="70"/>
      <c r="IJ32" s="70">
        <v>0</v>
      </c>
      <c r="IK32" s="70"/>
      <c r="IL32" s="81"/>
      <c r="IM32" s="89"/>
      <c r="IN32" s="56">
        <v>0</v>
      </c>
      <c r="IO32" s="70">
        <v>0</v>
      </c>
      <c r="IP32" s="70"/>
      <c r="IQ32" s="70">
        <v>0</v>
      </c>
      <c r="IR32" s="70"/>
      <c r="IS32" s="81"/>
      <c r="IT32" s="81"/>
      <c r="IU32" s="80"/>
      <c r="IV32" s="51"/>
    </row>
    <row r="33" spans="1:256" ht="27" customHeight="1">
      <c r="A33" s="36">
        <v>31</v>
      </c>
      <c r="B33" s="51" t="s">
        <v>983</v>
      </c>
      <c r="C33" s="51" t="s">
        <v>1563</v>
      </c>
      <c r="D33" s="51" t="s">
        <v>1527</v>
      </c>
      <c r="E33" s="51" t="s">
        <v>1528</v>
      </c>
      <c r="F33" s="51" t="s">
        <v>51</v>
      </c>
      <c r="G33" s="51"/>
      <c r="H33" s="51" t="s">
        <v>52</v>
      </c>
      <c r="I33" s="51" t="s">
        <v>1564</v>
      </c>
      <c r="J33" s="51"/>
      <c r="K33" s="51" t="s">
        <v>1565</v>
      </c>
      <c r="L33" s="51" t="s">
        <v>1566</v>
      </c>
      <c r="M33" s="51" t="s">
        <v>1567</v>
      </c>
      <c r="N33" s="52"/>
      <c r="O33" s="51" t="s">
        <v>983</v>
      </c>
      <c r="P33" s="304" t="s">
        <v>53</v>
      </c>
      <c r="Q33" s="53" t="s">
        <v>54</v>
      </c>
      <c r="R33" s="304" t="s">
        <v>53</v>
      </c>
      <c r="S33" s="51"/>
      <c r="T33" s="306" t="s">
        <v>1651</v>
      </c>
      <c r="U33" s="51"/>
      <c r="V33" s="113" t="s">
        <v>1652</v>
      </c>
      <c r="W33" s="51" t="s">
        <v>1527</v>
      </c>
      <c r="X33" s="51" t="s">
        <v>1528</v>
      </c>
      <c r="Y33" s="51" t="s">
        <v>51</v>
      </c>
      <c r="Z33" s="51"/>
      <c r="AA33" s="51" t="s">
        <v>52</v>
      </c>
      <c r="AB33" s="51" t="s">
        <v>1564</v>
      </c>
      <c r="AC33" s="51" t="s">
        <v>1199</v>
      </c>
      <c r="AD33" s="52"/>
      <c r="AE33" s="52"/>
      <c r="AF33" s="52"/>
      <c r="AG33" s="52"/>
      <c r="AH33" s="233" t="s">
        <v>1653</v>
      </c>
      <c r="AI33" s="233" t="s">
        <v>1654</v>
      </c>
      <c r="AJ33" s="51"/>
      <c r="AK33" s="51" t="s">
        <v>1573</v>
      </c>
      <c r="AL33" s="51">
        <v>1984</v>
      </c>
      <c r="AM33" s="51">
        <f>2007-AL33</f>
        <v>23</v>
      </c>
      <c r="AN33" s="51" t="s">
        <v>1201</v>
      </c>
      <c r="AO33" s="54" t="s">
        <v>1574</v>
      </c>
      <c r="AP33" s="51" t="s">
        <v>1736</v>
      </c>
      <c r="AQ33" s="51" t="s">
        <v>1575</v>
      </c>
      <c r="AR33" s="51"/>
      <c r="AS33" s="51" t="s">
        <v>1206</v>
      </c>
      <c r="AT33" s="51" t="s">
        <v>1566</v>
      </c>
      <c r="AU33" s="51" t="s">
        <v>1567</v>
      </c>
      <c r="AV33" s="51" t="s">
        <v>983</v>
      </c>
      <c r="AW33" s="51"/>
      <c r="AX33" s="52" t="s">
        <v>1568</v>
      </c>
      <c r="AY33" s="52" t="s">
        <v>1569</v>
      </c>
      <c r="AZ33" s="52"/>
      <c r="BA33" s="52"/>
      <c r="BB33" s="54" t="s">
        <v>1570</v>
      </c>
      <c r="BC33" s="52"/>
      <c r="BD33" s="51">
        <v>1998</v>
      </c>
      <c r="BE33" s="54" t="s">
        <v>1574</v>
      </c>
      <c r="BF33" s="51" t="s">
        <v>975</v>
      </c>
      <c r="BG33" s="55" t="s">
        <v>1576</v>
      </c>
      <c r="BH33" s="52" t="s">
        <v>1576</v>
      </c>
      <c r="BI33" s="52" t="s">
        <v>1576</v>
      </c>
      <c r="BJ33" s="51" t="s">
        <v>1576</v>
      </c>
      <c r="BK33" s="51"/>
      <c r="BL33" s="51"/>
      <c r="BM33" s="51" t="s">
        <v>1736</v>
      </c>
      <c r="BN33" s="51" t="s">
        <v>1307</v>
      </c>
      <c r="BO33" s="108"/>
      <c r="BP33" s="57">
        <v>8</v>
      </c>
      <c r="BQ33" s="108"/>
      <c r="BR33" s="57">
        <v>0</v>
      </c>
      <c r="BS33" s="108"/>
      <c r="BT33" s="57">
        <v>39</v>
      </c>
      <c r="BU33" s="92"/>
      <c r="BV33" s="106"/>
      <c r="BW33" s="94">
        <v>0.8</v>
      </c>
      <c r="BX33" s="106"/>
      <c r="BY33" s="94">
        <v>0.2</v>
      </c>
      <c r="BZ33" s="106"/>
      <c r="CA33" s="94">
        <v>0</v>
      </c>
      <c r="CB33" s="106"/>
      <c r="CC33" s="94">
        <v>0</v>
      </c>
      <c r="CD33" s="106"/>
      <c r="CE33" s="95">
        <v>0</v>
      </c>
      <c r="CF33" s="62"/>
      <c r="CG33" s="63">
        <v>8</v>
      </c>
      <c r="CH33" s="64">
        <v>9</v>
      </c>
      <c r="CI33" s="65">
        <v>0</v>
      </c>
      <c r="CJ33" s="63">
        <v>0</v>
      </c>
      <c r="CK33" s="64">
        <v>0</v>
      </c>
      <c r="CL33" s="65">
        <v>0</v>
      </c>
      <c r="CM33" s="100"/>
      <c r="CN33" s="63">
        <v>5</v>
      </c>
      <c r="CO33" s="64">
        <v>3</v>
      </c>
      <c r="CP33" s="65">
        <f>+CN33+CO33</f>
        <v>8</v>
      </c>
      <c r="CQ33" s="63">
        <v>8</v>
      </c>
      <c r="CR33" s="64">
        <v>1</v>
      </c>
      <c r="CS33" s="65">
        <v>9</v>
      </c>
      <c r="CT33" s="63">
        <v>9</v>
      </c>
      <c r="CU33" s="64">
        <v>2</v>
      </c>
      <c r="CV33" s="65">
        <v>11</v>
      </c>
      <c r="CW33" s="63">
        <v>4</v>
      </c>
      <c r="CX33" s="64">
        <v>2</v>
      </c>
      <c r="CY33" s="65">
        <v>6</v>
      </c>
      <c r="CZ33" s="63">
        <v>0</v>
      </c>
      <c r="DA33" s="64">
        <v>0</v>
      </c>
      <c r="DB33" s="65">
        <v>0</v>
      </c>
      <c r="DC33" s="63">
        <v>0</v>
      </c>
      <c r="DD33" s="64">
        <v>0</v>
      </c>
      <c r="DE33" s="65">
        <v>0</v>
      </c>
      <c r="DF33" s="63">
        <v>0</v>
      </c>
      <c r="DG33" s="64">
        <v>1</v>
      </c>
      <c r="DH33" s="65">
        <v>1</v>
      </c>
      <c r="DI33" s="63">
        <v>13</v>
      </c>
      <c r="DJ33" s="64">
        <v>2</v>
      </c>
      <c r="DK33" s="65">
        <v>15</v>
      </c>
      <c r="DL33" s="63">
        <v>1</v>
      </c>
      <c r="DM33" s="64">
        <v>0</v>
      </c>
      <c r="DN33" s="65">
        <v>1</v>
      </c>
      <c r="DO33" s="63">
        <v>13</v>
      </c>
      <c r="DP33" s="64">
        <v>4</v>
      </c>
      <c r="DQ33" s="65">
        <v>17</v>
      </c>
      <c r="DR33" s="63">
        <v>0</v>
      </c>
      <c r="DS33" s="64">
        <v>0</v>
      </c>
      <c r="DT33" s="65">
        <v>0</v>
      </c>
      <c r="DU33" s="63">
        <v>0</v>
      </c>
      <c r="DV33" s="64">
        <v>0</v>
      </c>
      <c r="DW33" s="65">
        <v>0</v>
      </c>
      <c r="DX33" s="63">
        <v>0</v>
      </c>
      <c r="DY33" s="64">
        <v>0</v>
      </c>
      <c r="DZ33" s="65">
        <v>0</v>
      </c>
      <c r="EA33" s="63">
        <v>10</v>
      </c>
      <c r="EB33" s="64">
        <v>2</v>
      </c>
      <c r="EC33" s="65">
        <v>12</v>
      </c>
      <c r="ED33" s="63">
        <v>3</v>
      </c>
      <c r="EE33" s="64">
        <v>2</v>
      </c>
      <c r="EF33" s="65">
        <v>5</v>
      </c>
      <c r="EG33" s="62"/>
      <c r="EH33" s="63"/>
      <c r="EI33" s="64"/>
      <c r="EJ33" s="65"/>
      <c r="EK33" s="63"/>
      <c r="EL33" s="64"/>
      <c r="EM33" s="65"/>
      <c r="EN33" s="63"/>
      <c r="EO33" s="64"/>
      <c r="EP33" s="65"/>
      <c r="EQ33" s="63"/>
      <c r="ER33" s="64"/>
      <c r="ES33" s="65"/>
      <c r="ET33" s="56">
        <v>0</v>
      </c>
      <c r="EU33" s="70">
        <v>0</v>
      </c>
      <c r="EV33" s="70"/>
      <c r="EW33" s="70">
        <v>0</v>
      </c>
      <c r="EX33" s="71" t="s">
        <v>1741</v>
      </c>
      <c r="EY33" s="70" t="s">
        <v>1741</v>
      </c>
      <c r="EZ33" s="71" t="s">
        <v>1741</v>
      </c>
      <c r="FA33" s="60" t="s">
        <v>1741</v>
      </c>
      <c r="FB33" s="56">
        <v>0</v>
      </c>
      <c r="FC33" s="70">
        <v>0</v>
      </c>
      <c r="FD33" s="70"/>
      <c r="FE33" s="70">
        <v>0</v>
      </c>
      <c r="FF33" s="70"/>
      <c r="FG33" s="70"/>
      <c r="FH33" s="71"/>
      <c r="FI33" s="60"/>
      <c r="FJ33" s="63" t="s">
        <v>1741</v>
      </c>
      <c r="FK33" s="70">
        <v>0</v>
      </c>
      <c r="FL33" s="70">
        <v>0</v>
      </c>
      <c r="FM33" s="70">
        <v>0</v>
      </c>
      <c r="FN33" s="71"/>
      <c r="FO33" s="72"/>
      <c r="FP33" s="71"/>
      <c r="FQ33" s="60"/>
      <c r="FR33" s="73">
        <v>11</v>
      </c>
      <c r="FS33" s="74">
        <v>15</v>
      </c>
      <c r="FT33" s="102"/>
      <c r="FU33" s="75"/>
      <c r="FV33" s="74">
        <v>24</v>
      </c>
      <c r="FW33" s="76"/>
      <c r="FX33" s="77"/>
      <c r="FY33" s="56">
        <v>0</v>
      </c>
      <c r="FZ33" s="70">
        <v>0</v>
      </c>
      <c r="GA33" s="70"/>
      <c r="GB33" s="70">
        <v>0</v>
      </c>
      <c r="GC33" s="71"/>
      <c r="GD33" s="70"/>
      <c r="GE33" s="71"/>
      <c r="GF33" s="71"/>
      <c r="GG33" s="57" t="s">
        <v>1741</v>
      </c>
      <c r="GH33" s="56">
        <v>0</v>
      </c>
      <c r="GI33" s="70">
        <v>0</v>
      </c>
      <c r="GJ33" s="70"/>
      <c r="GK33" s="70">
        <v>0</v>
      </c>
      <c r="GL33" s="71"/>
      <c r="GM33" s="70"/>
      <c r="GN33" s="71"/>
      <c r="GO33" s="71"/>
      <c r="GP33" s="57" t="s">
        <v>1741</v>
      </c>
      <c r="GQ33" s="56">
        <v>0</v>
      </c>
      <c r="GR33" s="70">
        <v>0</v>
      </c>
      <c r="GS33" s="70"/>
      <c r="GT33" s="70">
        <v>0</v>
      </c>
      <c r="GU33" s="71"/>
      <c r="GV33" s="70"/>
      <c r="GW33" s="71"/>
      <c r="GX33" s="71"/>
      <c r="GY33" s="57">
        <v>0</v>
      </c>
      <c r="GZ33" s="63"/>
      <c r="HA33" s="70">
        <v>0</v>
      </c>
      <c r="HB33" s="70">
        <v>0</v>
      </c>
      <c r="HC33" s="70"/>
      <c r="HD33" s="70">
        <v>0</v>
      </c>
      <c r="HE33" s="71"/>
      <c r="HF33" s="70"/>
      <c r="HG33" s="71"/>
      <c r="HH33" s="71"/>
      <c r="HI33" s="57"/>
      <c r="HJ33" s="63"/>
      <c r="HK33" s="70">
        <v>0</v>
      </c>
      <c r="HL33" s="70">
        <v>0</v>
      </c>
      <c r="HM33" s="70"/>
      <c r="HN33" s="70">
        <v>0</v>
      </c>
      <c r="HO33" s="71"/>
      <c r="HP33" s="70"/>
      <c r="HQ33" s="81"/>
      <c r="HR33" s="81"/>
      <c r="HS33" s="65"/>
      <c r="HT33" s="78">
        <v>60</v>
      </c>
      <c r="HU33" s="78">
        <v>0.026</v>
      </c>
      <c r="HV33" s="88"/>
      <c r="HW33" s="51" t="s">
        <v>1577</v>
      </c>
      <c r="HX33" s="79" t="s">
        <v>975</v>
      </c>
      <c r="HY33" s="70">
        <v>0</v>
      </c>
      <c r="HZ33" s="70">
        <v>0</v>
      </c>
      <c r="IA33" s="70"/>
      <c r="IB33" s="70">
        <v>0</v>
      </c>
      <c r="IC33" s="70"/>
      <c r="ID33" s="81"/>
      <c r="IE33" s="81"/>
      <c r="IF33" s="80" t="s">
        <v>502</v>
      </c>
      <c r="IG33" s="56">
        <v>0</v>
      </c>
      <c r="IH33" s="70">
        <v>0</v>
      </c>
      <c r="II33" s="70"/>
      <c r="IJ33" s="70">
        <v>0</v>
      </c>
      <c r="IK33" s="70"/>
      <c r="IL33" s="81"/>
      <c r="IM33" s="89"/>
      <c r="IN33" s="56">
        <v>0</v>
      </c>
      <c r="IO33" s="70">
        <v>0</v>
      </c>
      <c r="IP33" s="70"/>
      <c r="IQ33" s="70">
        <v>0</v>
      </c>
      <c r="IR33" s="70"/>
      <c r="IS33" s="81"/>
      <c r="IT33" s="81"/>
      <c r="IU33" s="80" t="s">
        <v>1741</v>
      </c>
      <c r="IV33" s="51" t="s">
        <v>503</v>
      </c>
    </row>
    <row r="34" spans="1:256" ht="27" customHeight="1">
      <c r="A34" s="36">
        <v>32</v>
      </c>
      <c r="B34" s="51" t="s">
        <v>983</v>
      </c>
      <c r="C34" s="113" t="s">
        <v>1673</v>
      </c>
      <c r="D34" s="51" t="s">
        <v>1527</v>
      </c>
      <c r="E34" s="51"/>
      <c r="F34" s="51" t="s">
        <v>1660</v>
      </c>
      <c r="G34" s="51"/>
      <c r="H34" s="51" t="s">
        <v>1661</v>
      </c>
      <c r="I34" s="51" t="s">
        <v>114</v>
      </c>
      <c r="J34" s="51">
        <v>1983</v>
      </c>
      <c r="K34" s="51" t="s">
        <v>1662</v>
      </c>
      <c r="L34" s="51" t="s">
        <v>1663</v>
      </c>
      <c r="M34" s="51" t="s">
        <v>1664</v>
      </c>
      <c r="N34" s="52" t="s">
        <v>1665</v>
      </c>
      <c r="O34" s="51" t="s">
        <v>983</v>
      </c>
      <c r="P34" s="53" t="s">
        <v>1666</v>
      </c>
      <c r="Q34" s="53"/>
      <c r="R34" s="304"/>
      <c r="S34" s="51"/>
      <c r="T34" s="166" t="s">
        <v>1667</v>
      </c>
      <c r="U34" s="51"/>
      <c r="V34" s="113"/>
      <c r="W34" s="51" t="s">
        <v>980</v>
      </c>
      <c r="X34" s="51"/>
      <c r="Y34" s="51" t="s">
        <v>1669</v>
      </c>
      <c r="Z34" s="51"/>
      <c r="AA34" s="51" t="s">
        <v>1668</v>
      </c>
      <c r="AB34" s="51" t="s">
        <v>1670</v>
      </c>
      <c r="AC34" s="51"/>
      <c r="AD34" s="52" t="s">
        <v>1671</v>
      </c>
      <c r="AE34" s="52"/>
      <c r="AF34" s="52"/>
      <c r="AG34" s="52"/>
      <c r="AH34" s="233" t="s">
        <v>1672</v>
      </c>
      <c r="AI34" s="233"/>
      <c r="AJ34" s="51"/>
      <c r="AK34" s="51" t="s">
        <v>1674</v>
      </c>
      <c r="AL34" s="51">
        <v>1983</v>
      </c>
      <c r="AM34" s="51">
        <f>2007-AL34</f>
        <v>24</v>
      </c>
      <c r="AN34" s="51" t="s">
        <v>1201</v>
      </c>
      <c r="AO34" s="54"/>
      <c r="AP34" s="51" t="s">
        <v>1736</v>
      </c>
      <c r="AQ34" s="51"/>
      <c r="AR34" s="51"/>
      <c r="AS34" s="51"/>
      <c r="AT34" s="51"/>
      <c r="AU34" s="51"/>
      <c r="AV34" s="51"/>
      <c r="AW34" s="51"/>
      <c r="AX34" s="52"/>
      <c r="AY34" s="52"/>
      <c r="AZ34" s="52"/>
      <c r="BA34" s="52"/>
      <c r="BB34" s="54"/>
      <c r="BC34" s="52"/>
      <c r="BD34" s="51"/>
      <c r="BE34" s="54"/>
      <c r="BF34" s="51"/>
      <c r="BG34" s="55"/>
      <c r="BH34" s="52"/>
      <c r="BI34" s="52"/>
      <c r="BJ34" s="51"/>
      <c r="BK34" s="51"/>
      <c r="BL34" s="51"/>
      <c r="BM34" s="51"/>
      <c r="BN34" s="51"/>
      <c r="BO34" s="108"/>
      <c r="BP34" s="57"/>
      <c r="BQ34" s="108"/>
      <c r="BR34" s="57"/>
      <c r="BS34" s="108"/>
      <c r="BT34" s="57"/>
      <c r="BU34" s="92"/>
      <c r="BV34" s="106"/>
      <c r="BW34" s="94"/>
      <c r="BX34" s="106"/>
      <c r="BY34" s="94"/>
      <c r="BZ34" s="106"/>
      <c r="CA34" s="94"/>
      <c r="CB34" s="106"/>
      <c r="CC34" s="94"/>
      <c r="CD34" s="106"/>
      <c r="CE34" s="95"/>
      <c r="CF34" s="62"/>
      <c r="CG34" s="63"/>
      <c r="CH34" s="64"/>
      <c r="CI34" s="65"/>
      <c r="CJ34" s="63"/>
      <c r="CK34" s="64"/>
      <c r="CL34" s="65"/>
      <c r="CM34" s="100"/>
      <c r="CN34" s="63"/>
      <c r="CO34" s="64"/>
      <c r="CP34" s="65"/>
      <c r="CQ34" s="63"/>
      <c r="CR34" s="64"/>
      <c r="CS34" s="65"/>
      <c r="CT34" s="63"/>
      <c r="CU34" s="64"/>
      <c r="CV34" s="65"/>
      <c r="CW34" s="63"/>
      <c r="CX34" s="64"/>
      <c r="CY34" s="65"/>
      <c r="CZ34" s="63"/>
      <c r="DA34" s="64"/>
      <c r="DB34" s="65"/>
      <c r="DC34" s="63"/>
      <c r="DD34" s="64"/>
      <c r="DE34" s="65"/>
      <c r="DF34" s="63"/>
      <c r="DG34" s="64"/>
      <c r="DH34" s="65"/>
      <c r="DI34" s="63"/>
      <c r="DJ34" s="64"/>
      <c r="DK34" s="65"/>
      <c r="DL34" s="63"/>
      <c r="DM34" s="64"/>
      <c r="DN34" s="65"/>
      <c r="DO34" s="63"/>
      <c r="DP34" s="64"/>
      <c r="DQ34" s="65"/>
      <c r="DR34" s="63"/>
      <c r="DS34" s="64"/>
      <c r="DT34" s="65"/>
      <c r="DU34" s="63"/>
      <c r="DV34" s="64"/>
      <c r="DW34" s="65"/>
      <c r="DX34" s="63"/>
      <c r="DY34" s="64"/>
      <c r="DZ34" s="65"/>
      <c r="EA34" s="63"/>
      <c r="EB34" s="64"/>
      <c r="EC34" s="65"/>
      <c r="ED34" s="63"/>
      <c r="EE34" s="64"/>
      <c r="EF34" s="65"/>
      <c r="EG34" s="62"/>
      <c r="EH34" s="63"/>
      <c r="EI34" s="64"/>
      <c r="EJ34" s="65"/>
      <c r="EK34" s="63"/>
      <c r="EL34" s="64"/>
      <c r="EM34" s="65"/>
      <c r="EN34" s="63"/>
      <c r="EO34" s="64"/>
      <c r="EP34" s="65"/>
      <c r="EQ34" s="63"/>
      <c r="ER34" s="64"/>
      <c r="ES34" s="65"/>
      <c r="ET34" s="56"/>
      <c r="EU34" s="70"/>
      <c r="EV34" s="70"/>
      <c r="EW34" s="70"/>
      <c r="EX34" s="71"/>
      <c r="EY34" s="70"/>
      <c r="EZ34" s="71"/>
      <c r="FA34" s="60"/>
      <c r="FB34" s="56"/>
      <c r="FC34" s="70"/>
      <c r="FD34" s="70"/>
      <c r="FE34" s="70"/>
      <c r="FF34" s="70"/>
      <c r="FG34" s="70"/>
      <c r="FH34" s="71"/>
      <c r="FI34" s="60"/>
      <c r="FJ34" s="63"/>
      <c r="FK34" s="70"/>
      <c r="FL34" s="70"/>
      <c r="FM34" s="70"/>
      <c r="FN34" s="71"/>
      <c r="FO34" s="72"/>
      <c r="FP34" s="71"/>
      <c r="FQ34" s="60"/>
      <c r="FR34" s="73"/>
      <c r="FS34" s="74"/>
      <c r="FT34" s="102"/>
      <c r="FU34" s="75"/>
      <c r="FV34" s="74"/>
      <c r="FW34" s="76"/>
      <c r="FX34" s="77"/>
      <c r="FY34" s="56"/>
      <c r="FZ34" s="70"/>
      <c r="GA34" s="70"/>
      <c r="GB34" s="70"/>
      <c r="GC34" s="71"/>
      <c r="GD34" s="70"/>
      <c r="GE34" s="71"/>
      <c r="GF34" s="71"/>
      <c r="GG34" s="57"/>
      <c r="GH34" s="56"/>
      <c r="GI34" s="70"/>
      <c r="GJ34" s="70"/>
      <c r="GK34" s="70"/>
      <c r="GL34" s="71"/>
      <c r="GM34" s="70"/>
      <c r="GN34" s="71"/>
      <c r="GO34" s="71"/>
      <c r="GP34" s="57"/>
      <c r="GQ34" s="56"/>
      <c r="GR34" s="70"/>
      <c r="GS34" s="70"/>
      <c r="GT34" s="70"/>
      <c r="GU34" s="71"/>
      <c r="GV34" s="70"/>
      <c r="GW34" s="71"/>
      <c r="GX34" s="71"/>
      <c r="GY34" s="57"/>
      <c r="GZ34" s="63"/>
      <c r="HA34" s="70"/>
      <c r="HB34" s="70"/>
      <c r="HC34" s="70"/>
      <c r="HD34" s="70"/>
      <c r="HE34" s="71"/>
      <c r="HF34" s="70"/>
      <c r="HG34" s="71"/>
      <c r="HH34" s="71"/>
      <c r="HI34" s="57"/>
      <c r="HJ34" s="63"/>
      <c r="HK34" s="70"/>
      <c r="HL34" s="70"/>
      <c r="HM34" s="70"/>
      <c r="HN34" s="70"/>
      <c r="HO34" s="71"/>
      <c r="HP34" s="70"/>
      <c r="HQ34" s="81"/>
      <c r="HR34" s="81"/>
      <c r="HS34" s="65"/>
      <c r="HT34" s="78"/>
      <c r="HU34" s="78"/>
      <c r="HV34" s="88"/>
      <c r="HW34" s="51"/>
      <c r="HX34" s="79"/>
      <c r="HY34" s="70"/>
      <c r="HZ34" s="70"/>
      <c r="IA34" s="70"/>
      <c r="IB34" s="70"/>
      <c r="IC34" s="70"/>
      <c r="ID34" s="81"/>
      <c r="IE34" s="81"/>
      <c r="IF34" s="80"/>
      <c r="IG34" s="56"/>
      <c r="IH34" s="70"/>
      <c r="II34" s="70"/>
      <c r="IJ34" s="70"/>
      <c r="IK34" s="70"/>
      <c r="IL34" s="81"/>
      <c r="IM34" s="89"/>
      <c r="IN34" s="56"/>
      <c r="IO34" s="70"/>
      <c r="IP34" s="70"/>
      <c r="IQ34" s="70"/>
      <c r="IR34" s="70"/>
      <c r="IS34" s="81"/>
      <c r="IT34" s="81"/>
      <c r="IU34" s="80"/>
      <c r="IV34" s="51"/>
    </row>
    <row r="35" spans="1:256" ht="12.75">
      <c r="A35" s="36">
        <v>33</v>
      </c>
      <c r="B35" s="51" t="s">
        <v>1302</v>
      </c>
      <c r="C35" s="51" t="s">
        <v>1298</v>
      </c>
      <c r="D35" s="51"/>
      <c r="E35" s="51"/>
      <c r="F35" s="51"/>
      <c r="G35" s="51"/>
      <c r="H35" s="51"/>
      <c r="I35" s="51"/>
      <c r="J35" s="51"/>
      <c r="K35" s="51"/>
      <c r="L35" s="51"/>
      <c r="M35" s="51"/>
      <c r="N35" s="52"/>
      <c r="O35" s="51"/>
      <c r="P35" s="53"/>
      <c r="Q35" s="53"/>
      <c r="R35" s="53"/>
      <c r="S35" s="51"/>
      <c r="T35" s="54"/>
      <c r="U35" s="51"/>
      <c r="V35" s="51"/>
      <c r="W35" s="51"/>
      <c r="X35" s="51"/>
      <c r="Y35" s="51"/>
      <c r="Z35" s="51"/>
      <c r="AA35" s="51"/>
      <c r="AB35" s="51"/>
      <c r="AC35" s="51"/>
      <c r="AD35" s="53"/>
      <c r="AE35" s="53"/>
      <c r="AF35" s="53"/>
      <c r="AG35" s="53"/>
      <c r="AH35" s="51"/>
      <c r="AI35" s="51"/>
      <c r="AJ35" s="51"/>
      <c r="AK35" s="51"/>
      <c r="AL35" s="51"/>
      <c r="AM35" s="51"/>
      <c r="AN35" s="51"/>
      <c r="AO35" s="54"/>
      <c r="AP35" s="51"/>
      <c r="AQ35" s="51"/>
      <c r="AR35" s="51"/>
      <c r="AS35" s="51"/>
      <c r="AT35" s="51"/>
      <c r="AU35" s="51"/>
      <c r="AV35" s="51"/>
      <c r="AW35" s="51"/>
      <c r="AX35" s="52"/>
      <c r="AY35" s="51"/>
      <c r="AZ35" s="52"/>
      <c r="BA35" s="51"/>
      <c r="BB35" s="51"/>
      <c r="BC35" s="51"/>
      <c r="BD35" s="51"/>
      <c r="BE35" s="51"/>
      <c r="BF35" s="51"/>
      <c r="BG35" s="55"/>
      <c r="BH35" s="52"/>
      <c r="BI35" s="52"/>
      <c r="BJ35" s="51"/>
      <c r="BK35" s="51"/>
      <c r="BL35" s="51"/>
      <c r="BM35" s="51"/>
      <c r="BN35" s="51"/>
      <c r="BO35" s="56"/>
      <c r="BP35" s="57"/>
      <c r="BQ35" s="56"/>
      <c r="BR35" s="57"/>
      <c r="BS35" s="56"/>
      <c r="BT35" s="57"/>
      <c r="BU35" s="92"/>
      <c r="BV35" s="93"/>
      <c r="BW35" s="94"/>
      <c r="BX35" s="93"/>
      <c r="BY35" s="94"/>
      <c r="BZ35" s="93"/>
      <c r="CA35" s="94"/>
      <c r="CB35" s="93"/>
      <c r="CC35" s="94"/>
      <c r="CD35" s="93"/>
      <c r="CE35" s="95"/>
      <c r="CF35" s="62"/>
      <c r="CG35" s="63"/>
      <c r="CH35" s="64"/>
      <c r="CI35" s="65"/>
      <c r="CJ35" s="63"/>
      <c r="CK35" s="64"/>
      <c r="CL35" s="65"/>
      <c r="CM35" s="69"/>
      <c r="CN35" s="63"/>
      <c r="CO35" s="64"/>
      <c r="CP35" s="65"/>
      <c r="CQ35" s="63"/>
      <c r="CR35" s="64"/>
      <c r="CS35" s="65"/>
      <c r="CT35" s="63"/>
      <c r="CU35" s="64"/>
      <c r="CV35" s="65"/>
      <c r="CW35" s="63"/>
      <c r="CX35" s="64"/>
      <c r="CY35" s="65"/>
      <c r="CZ35" s="63"/>
      <c r="DA35" s="64"/>
      <c r="DB35" s="65"/>
      <c r="DC35" s="63"/>
      <c r="DD35" s="64"/>
      <c r="DE35" s="65"/>
      <c r="DF35" s="63"/>
      <c r="DG35" s="64"/>
      <c r="DH35" s="65"/>
      <c r="DI35" s="63"/>
      <c r="DJ35" s="64"/>
      <c r="DK35" s="65"/>
      <c r="DL35" s="63"/>
      <c r="DM35" s="64"/>
      <c r="DN35" s="65"/>
      <c r="DO35" s="63"/>
      <c r="DP35" s="64"/>
      <c r="DQ35" s="65"/>
      <c r="DR35" s="63"/>
      <c r="DS35" s="64"/>
      <c r="DT35" s="65"/>
      <c r="DU35" s="63"/>
      <c r="DV35" s="64"/>
      <c r="DW35" s="65"/>
      <c r="DX35" s="63"/>
      <c r="DY35" s="64"/>
      <c r="DZ35" s="65"/>
      <c r="EA35" s="63"/>
      <c r="EB35" s="64"/>
      <c r="EC35" s="65"/>
      <c r="ED35" s="63"/>
      <c r="EE35" s="64"/>
      <c r="EF35" s="65"/>
      <c r="EG35" s="62"/>
      <c r="EH35" s="63"/>
      <c r="EI35" s="64"/>
      <c r="EJ35" s="65"/>
      <c r="EK35" s="63"/>
      <c r="EL35" s="64"/>
      <c r="EM35" s="65"/>
      <c r="EN35" s="63"/>
      <c r="EO35" s="64"/>
      <c r="EP35" s="65"/>
      <c r="EQ35" s="63"/>
      <c r="ER35" s="64"/>
      <c r="ES35" s="65"/>
      <c r="ET35" s="56"/>
      <c r="EU35" s="70"/>
      <c r="EV35" s="70"/>
      <c r="EW35" s="70"/>
      <c r="EX35" s="71"/>
      <c r="EY35" s="70"/>
      <c r="EZ35" s="71"/>
      <c r="FA35" s="60"/>
      <c r="FB35" s="56"/>
      <c r="FC35" s="70"/>
      <c r="FD35" s="70"/>
      <c r="FE35" s="70"/>
      <c r="FF35" s="70"/>
      <c r="FG35" s="70"/>
      <c r="FH35" s="71"/>
      <c r="FI35" s="60"/>
      <c r="FJ35" s="63"/>
      <c r="FK35" s="70"/>
      <c r="FL35" s="70"/>
      <c r="FM35" s="70"/>
      <c r="FN35" s="71"/>
      <c r="FO35" s="72"/>
      <c r="FP35" s="71"/>
      <c r="FQ35" s="60"/>
      <c r="FR35" s="73"/>
      <c r="FS35" s="74"/>
      <c r="FT35" s="74"/>
      <c r="FU35" s="75"/>
      <c r="FV35" s="74"/>
      <c r="FW35" s="90"/>
      <c r="FX35" s="91"/>
      <c r="FY35" s="56"/>
      <c r="FZ35" s="70"/>
      <c r="GA35" s="70"/>
      <c r="GB35" s="70"/>
      <c r="GC35" s="71"/>
      <c r="GD35" s="70"/>
      <c r="GE35" s="71"/>
      <c r="GF35" s="71"/>
      <c r="GG35" s="57"/>
      <c r="GH35" s="56"/>
      <c r="GI35" s="70"/>
      <c r="GJ35" s="70"/>
      <c r="GK35" s="70"/>
      <c r="GL35" s="71"/>
      <c r="GM35" s="70"/>
      <c r="GN35" s="71"/>
      <c r="GO35" s="71"/>
      <c r="GP35" s="57"/>
      <c r="GQ35" s="56"/>
      <c r="GR35" s="70"/>
      <c r="GS35" s="70"/>
      <c r="GT35" s="70"/>
      <c r="GU35" s="71"/>
      <c r="GV35" s="70"/>
      <c r="GW35" s="71"/>
      <c r="GX35" s="71"/>
      <c r="GY35" s="57"/>
      <c r="GZ35" s="63"/>
      <c r="HA35" s="70"/>
      <c r="HB35" s="70"/>
      <c r="HC35" s="70"/>
      <c r="HD35" s="70"/>
      <c r="HE35" s="71"/>
      <c r="HF35" s="70"/>
      <c r="HG35" s="71"/>
      <c r="HH35" s="71"/>
      <c r="HI35" s="57"/>
      <c r="HJ35" s="63"/>
      <c r="HK35" s="70"/>
      <c r="HL35" s="70"/>
      <c r="HM35" s="70"/>
      <c r="HN35" s="70"/>
      <c r="HO35" s="71"/>
      <c r="HP35" s="70"/>
      <c r="HQ35" s="81"/>
      <c r="HR35" s="81"/>
      <c r="HS35" s="65"/>
      <c r="HT35" s="78"/>
      <c r="HU35" s="78"/>
      <c r="HV35" s="78"/>
      <c r="HW35" s="51"/>
      <c r="HX35" s="79"/>
      <c r="HY35" s="70"/>
      <c r="HZ35" s="70"/>
      <c r="IA35" s="70"/>
      <c r="IB35" s="70"/>
      <c r="IC35" s="70"/>
      <c r="ID35" s="81"/>
      <c r="IE35" s="81"/>
      <c r="IF35" s="80"/>
      <c r="IG35" s="56"/>
      <c r="IH35" s="70"/>
      <c r="II35" s="70"/>
      <c r="IJ35" s="70"/>
      <c r="IK35" s="70"/>
      <c r="IL35" s="81"/>
      <c r="IM35" s="89"/>
      <c r="IN35" s="56"/>
      <c r="IO35" s="70"/>
      <c r="IP35" s="70"/>
      <c r="IQ35" s="70"/>
      <c r="IR35" s="70"/>
      <c r="IS35" s="81"/>
      <c r="IT35" s="81"/>
      <c r="IU35" s="80"/>
      <c r="IV35" s="51"/>
    </row>
    <row r="36" spans="1:256" ht="39" customHeight="1">
      <c r="A36" s="36">
        <v>34</v>
      </c>
      <c r="B36" s="51" t="s">
        <v>1648</v>
      </c>
      <c r="C36" s="51" t="s">
        <v>1022</v>
      </c>
      <c r="D36" s="51" t="s">
        <v>110</v>
      </c>
      <c r="E36" s="51" t="s">
        <v>1816</v>
      </c>
      <c r="F36" s="51" t="s">
        <v>2043</v>
      </c>
      <c r="G36" s="51"/>
      <c r="H36" s="51" t="s">
        <v>587</v>
      </c>
      <c r="I36" s="51" t="s">
        <v>1645</v>
      </c>
      <c r="J36" s="51"/>
      <c r="K36" s="51" t="s">
        <v>1646</v>
      </c>
      <c r="L36" s="51" t="s">
        <v>1647</v>
      </c>
      <c r="M36" s="51" t="s">
        <v>1647</v>
      </c>
      <c r="N36" s="52" t="s">
        <v>177</v>
      </c>
      <c r="O36" s="51" t="s">
        <v>1648</v>
      </c>
      <c r="P36" s="53" t="s">
        <v>1444</v>
      </c>
      <c r="Q36" s="53" t="s">
        <v>572</v>
      </c>
      <c r="R36" s="53" t="s">
        <v>573</v>
      </c>
      <c r="S36" s="53"/>
      <c r="T36" s="54" t="s">
        <v>574</v>
      </c>
      <c r="U36" s="54" t="s">
        <v>575</v>
      </c>
      <c r="V36" s="51"/>
      <c r="W36" s="51" t="s">
        <v>520</v>
      </c>
      <c r="X36" s="51" t="s">
        <v>1550</v>
      </c>
      <c r="Y36" s="51" t="s">
        <v>1571</v>
      </c>
      <c r="Z36" s="51"/>
      <c r="AA36" s="51" t="s">
        <v>1157</v>
      </c>
      <c r="AB36" s="51" t="s">
        <v>475</v>
      </c>
      <c r="AC36" s="51" t="s">
        <v>1199</v>
      </c>
      <c r="AD36" s="52"/>
      <c r="AE36" s="52"/>
      <c r="AF36" s="52"/>
      <c r="AG36" s="52"/>
      <c r="AH36" s="54" t="s">
        <v>1158</v>
      </c>
      <c r="AI36" s="52"/>
      <c r="AJ36" s="51"/>
      <c r="AK36" s="51" t="s">
        <v>576</v>
      </c>
      <c r="AL36" s="51">
        <v>1991</v>
      </c>
      <c r="AM36" s="51">
        <f>2007-AL36</f>
        <v>16</v>
      </c>
      <c r="AN36" s="51" t="s">
        <v>1201</v>
      </c>
      <c r="AO36" s="51" t="s">
        <v>1159</v>
      </c>
      <c r="AP36" s="52"/>
      <c r="AQ36" s="51" t="s">
        <v>634</v>
      </c>
      <c r="AR36" s="51"/>
      <c r="AS36" s="51" t="s">
        <v>1206</v>
      </c>
      <c r="AT36" s="51" t="s">
        <v>1647</v>
      </c>
      <c r="AU36" s="51" t="s">
        <v>1647</v>
      </c>
      <c r="AV36" s="51" t="s">
        <v>1648</v>
      </c>
      <c r="AW36" s="51">
        <v>3</v>
      </c>
      <c r="AX36" s="52" t="s">
        <v>577</v>
      </c>
      <c r="AY36" s="52" t="s">
        <v>1444</v>
      </c>
      <c r="AZ36" s="52" t="s">
        <v>578</v>
      </c>
      <c r="BA36" s="52" t="s">
        <v>573</v>
      </c>
      <c r="BB36" s="52"/>
      <c r="BC36" s="52"/>
      <c r="BD36" s="51">
        <v>1991</v>
      </c>
      <c r="BE36" s="51"/>
      <c r="BF36" s="51" t="s">
        <v>975</v>
      </c>
      <c r="BG36" s="55" t="s">
        <v>579</v>
      </c>
      <c r="BH36" s="52" t="s">
        <v>581</v>
      </c>
      <c r="BI36" s="52"/>
      <c r="BJ36" s="51" t="s">
        <v>580</v>
      </c>
      <c r="BK36" s="51"/>
      <c r="BL36" s="51"/>
      <c r="BM36" s="51" t="s">
        <v>1736</v>
      </c>
      <c r="BN36" s="51" t="s">
        <v>1323</v>
      </c>
      <c r="BO36" s="108"/>
      <c r="BP36" s="57">
        <v>25</v>
      </c>
      <c r="BQ36" s="108"/>
      <c r="BR36" s="57">
        <v>0</v>
      </c>
      <c r="BS36" s="108"/>
      <c r="BT36" s="57">
        <v>89</v>
      </c>
      <c r="BU36" s="92"/>
      <c r="BV36" s="106"/>
      <c r="BW36" s="105"/>
      <c r="BX36" s="106"/>
      <c r="BY36" s="105"/>
      <c r="BZ36" s="106"/>
      <c r="CA36" s="105"/>
      <c r="CB36" s="106"/>
      <c r="CC36" s="105"/>
      <c r="CD36" s="106"/>
      <c r="CE36" s="107"/>
      <c r="CF36" s="62"/>
      <c r="CG36" s="63">
        <v>14</v>
      </c>
      <c r="CH36" s="64">
        <v>0</v>
      </c>
      <c r="CI36" s="65">
        <v>0</v>
      </c>
      <c r="CJ36" s="63">
        <v>11</v>
      </c>
      <c r="CK36" s="64">
        <v>0</v>
      </c>
      <c r="CL36" s="65">
        <v>0</v>
      </c>
      <c r="CM36" s="100"/>
      <c r="CN36" s="63">
        <v>20</v>
      </c>
      <c r="CO36" s="64">
        <v>5</v>
      </c>
      <c r="CP36" s="65">
        <f>+CN36+CO36</f>
        <v>25</v>
      </c>
      <c r="CQ36" s="63">
        <v>0</v>
      </c>
      <c r="CR36" s="64">
        <v>0</v>
      </c>
      <c r="CS36" s="65">
        <v>0</v>
      </c>
      <c r="CT36" s="63">
        <v>9</v>
      </c>
      <c r="CU36" s="64">
        <v>1</v>
      </c>
      <c r="CV36" s="65">
        <v>10</v>
      </c>
      <c r="CW36" s="63">
        <v>5</v>
      </c>
      <c r="CX36" s="64">
        <v>2</v>
      </c>
      <c r="CY36" s="65">
        <v>7</v>
      </c>
      <c r="CZ36" s="63">
        <v>6</v>
      </c>
      <c r="DA36" s="64">
        <v>2</v>
      </c>
      <c r="DB36" s="65">
        <v>8</v>
      </c>
      <c r="DC36" s="63">
        <v>0</v>
      </c>
      <c r="DD36" s="64">
        <v>0</v>
      </c>
      <c r="DE36" s="65">
        <v>0</v>
      </c>
      <c r="DF36" s="63">
        <v>0</v>
      </c>
      <c r="DG36" s="64">
        <v>0</v>
      </c>
      <c r="DH36" s="65">
        <v>0</v>
      </c>
      <c r="DI36" s="63">
        <v>0</v>
      </c>
      <c r="DJ36" s="64">
        <v>0</v>
      </c>
      <c r="DK36" s="65">
        <v>0</v>
      </c>
      <c r="DL36" s="63">
        <v>2</v>
      </c>
      <c r="DM36" s="64">
        <v>0</v>
      </c>
      <c r="DN36" s="65">
        <v>2</v>
      </c>
      <c r="DO36" s="63">
        <v>17</v>
      </c>
      <c r="DP36" s="64">
        <v>5</v>
      </c>
      <c r="DQ36" s="65">
        <v>22</v>
      </c>
      <c r="DR36" s="63">
        <v>1</v>
      </c>
      <c r="DS36" s="64">
        <v>0</v>
      </c>
      <c r="DT36" s="65">
        <v>1</v>
      </c>
      <c r="DU36" s="63">
        <v>2</v>
      </c>
      <c r="DV36" s="64">
        <v>0</v>
      </c>
      <c r="DW36" s="65">
        <v>2</v>
      </c>
      <c r="DX36" s="63">
        <v>0</v>
      </c>
      <c r="DY36" s="64">
        <v>0</v>
      </c>
      <c r="DZ36" s="65">
        <v>0</v>
      </c>
      <c r="EA36" s="63">
        <v>0</v>
      </c>
      <c r="EB36" s="64">
        <v>0</v>
      </c>
      <c r="EC36" s="65">
        <v>0</v>
      </c>
      <c r="ED36" s="63">
        <v>0</v>
      </c>
      <c r="EE36" s="64">
        <v>0</v>
      </c>
      <c r="EF36" s="65">
        <v>0</v>
      </c>
      <c r="EG36" s="62"/>
      <c r="EH36" s="63"/>
      <c r="EI36" s="64"/>
      <c r="EJ36" s="65"/>
      <c r="EK36" s="63"/>
      <c r="EL36" s="64"/>
      <c r="EM36" s="65"/>
      <c r="EN36" s="63"/>
      <c r="EO36" s="64"/>
      <c r="EP36" s="65"/>
      <c r="EQ36" s="63"/>
      <c r="ER36" s="64"/>
      <c r="ES36" s="65"/>
      <c r="ET36" s="56">
        <v>0</v>
      </c>
      <c r="EU36" s="70">
        <v>0</v>
      </c>
      <c r="EV36" s="70"/>
      <c r="EW36" s="70">
        <v>0</v>
      </c>
      <c r="EX36" s="71">
        <v>0</v>
      </c>
      <c r="EY36" s="70">
        <v>0</v>
      </c>
      <c r="EZ36" s="71"/>
      <c r="FA36" s="60"/>
      <c r="FB36" s="56">
        <v>0</v>
      </c>
      <c r="FC36" s="70">
        <v>0</v>
      </c>
      <c r="FD36" s="70"/>
      <c r="FE36" s="70">
        <v>0</v>
      </c>
      <c r="FF36" s="70"/>
      <c r="FG36" s="70"/>
      <c r="FH36" s="71"/>
      <c r="FI36" s="60"/>
      <c r="FJ36" s="63" t="s">
        <v>1741</v>
      </c>
      <c r="FK36" s="70">
        <v>0</v>
      </c>
      <c r="FL36" s="70">
        <v>0</v>
      </c>
      <c r="FM36" s="70">
        <v>0</v>
      </c>
      <c r="FN36" s="71"/>
      <c r="FO36" s="72"/>
      <c r="FP36" s="71"/>
      <c r="FQ36" s="60"/>
      <c r="FR36" s="73">
        <v>14</v>
      </c>
      <c r="FS36" s="74">
        <v>24</v>
      </c>
      <c r="FT36" s="74">
        <v>26</v>
      </c>
      <c r="FU36" s="76">
        <v>0</v>
      </c>
      <c r="FV36" s="74">
        <v>24</v>
      </c>
      <c r="FW36" s="90">
        <v>60</v>
      </c>
      <c r="FX36" s="91"/>
      <c r="FY36" s="56">
        <v>0</v>
      </c>
      <c r="FZ36" s="70">
        <v>0</v>
      </c>
      <c r="GA36" s="70"/>
      <c r="GB36" s="70">
        <v>0</v>
      </c>
      <c r="GC36" s="71"/>
      <c r="GD36" s="70"/>
      <c r="GE36" s="71"/>
      <c r="GF36" s="71"/>
      <c r="GG36" s="57"/>
      <c r="GH36" s="56">
        <v>0</v>
      </c>
      <c r="GI36" s="70">
        <v>0</v>
      </c>
      <c r="GJ36" s="70"/>
      <c r="GK36" s="70">
        <v>0</v>
      </c>
      <c r="GL36" s="71"/>
      <c r="GM36" s="70"/>
      <c r="GN36" s="71"/>
      <c r="GO36" s="71"/>
      <c r="GP36" s="57"/>
      <c r="GQ36" s="56">
        <v>0</v>
      </c>
      <c r="GR36" s="70">
        <v>0</v>
      </c>
      <c r="GS36" s="70"/>
      <c r="GT36" s="70">
        <v>0</v>
      </c>
      <c r="GU36" s="71"/>
      <c r="GV36" s="70"/>
      <c r="GW36" s="71"/>
      <c r="GX36" s="71"/>
      <c r="GY36" s="57"/>
      <c r="GZ36" s="63"/>
      <c r="HA36" s="70">
        <v>0</v>
      </c>
      <c r="HB36" s="70">
        <v>0</v>
      </c>
      <c r="HC36" s="70"/>
      <c r="HD36" s="70">
        <v>0</v>
      </c>
      <c r="HE36" s="71"/>
      <c r="HF36" s="70"/>
      <c r="HG36" s="71"/>
      <c r="HH36" s="71"/>
      <c r="HI36" s="57"/>
      <c r="HJ36" s="63"/>
      <c r="HK36" s="70">
        <v>0</v>
      </c>
      <c r="HL36" s="70">
        <v>0</v>
      </c>
      <c r="HM36" s="70"/>
      <c r="HN36" s="70">
        <v>0</v>
      </c>
      <c r="HO36" s="71"/>
      <c r="HP36" s="70"/>
      <c r="HQ36" s="81"/>
      <c r="HR36" s="81"/>
      <c r="HS36" s="65"/>
      <c r="HT36" s="88">
        <v>57</v>
      </c>
      <c r="HU36" s="88">
        <v>5</v>
      </c>
      <c r="HV36" s="88">
        <v>88</v>
      </c>
      <c r="HW36" s="51" t="s">
        <v>476</v>
      </c>
      <c r="HX36" s="79" t="s">
        <v>1736</v>
      </c>
      <c r="HY36" s="70">
        <v>0</v>
      </c>
      <c r="HZ36" s="70">
        <v>0</v>
      </c>
      <c r="IA36" s="70"/>
      <c r="IB36" s="70"/>
      <c r="IC36" s="70"/>
      <c r="ID36" s="71"/>
      <c r="IE36" s="81"/>
      <c r="IF36" s="80"/>
      <c r="IG36" s="56"/>
      <c r="IH36" s="70"/>
      <c r="II36" s="70"/>
      <c r="IJ36" s="70"/>
      <c r="IK36" s="70"/>
      <c r="IL36" s="81"/>
      <c r="IM36" s="89"/>
      <c r="IN36" s="56"/>
      <c r="IO36" s="70"/>
      <c r="IP36" s="70"/>
      <c r="IQ36" s="70"/>
      <c r="IR36" s="70"/>
      <c r="IS36" s="81"/>
      <c r="IT36" s="81"/>
      <c r="IU36" s="80"/>
      <c r="IV36" s="51"/>
    </row>
    <row r="37" spans="1:256" ht="12.75">
      <c r="A37" s="36">
        <v>35</v>
      </c>
      <c r="B37" s="51" t="s">
        <v>1303</v>
      </c>
      <c r="C37" s="51" t="s">
        <v>1299</v>
      </c>
      <c r="D37" s="51"/>
      <c r="E37" s="51"/>
      <c r="F37" s="51"/>
      <c r="G37" s="51"/>
      <c r="H37" s="51"/>
      <c r="I37" s="51"/>
      <c r="J37" s="51"/>
      <c r="K37" s="51"/>
      <c r="L37" s="51"/>
      <c r="M37" s="51"/>
      <c r="N37" s="52"/>
      <c r="O37" s="51"/>
      <c r="P37" s="53"/>
      <c r="Q37" s="53"/>
      <c r="R37" s="53"/>
      <c r="S37" s="53"/>
      <c r="T37" s="54"/>
      <c r="U37" s="54"/>
      <c r="V37" s="51"/>
      <c r="W37" s="51"/>
      <c r="X37" s="51"/>
      <c r="Y37" s="51"/>
      <c r="Z37" s="51"/>
      <c r="AA37" s="51"/>
      <c r="AB37" s="51"/>
      <c r="AC37" s="51"/>
      <c r="AD37" s="53"/>
      <c r="AE37" s="53"/>
      <c r="AF37" s="53"/>
      <c r="AG37" s="53"/>
      <c r="AH37" s="54"/>
      <c r="AI37" s="51"/>
      <c r="AJ37" s="51"/>
      <c r="AK37" s="51"/>
      <c r="AL37" s="51"/>
      <c r="AM37" s="51"/>
      <c r="AN37" s="51"/>
      <c r="AO37" s="51"/>
      <c r="AP37" s="51"/>
      <c r="AQ37" s="51"/>
      <c r="AR37" s="51"/>
      <c r="AS37" s="51"/>
      <c r="AT37" s="51"/>
      <c r="AU37" s="51"/>
      <c r="AV37" s="51"/>
      <c r="AW37" s="51"/>
      <c r="AX37" s="52"/>
      <c r="AY37" s="51"/>
      <c r="AZ37" s="52"/>
      <c r="BA37" s="51"/>
      <c r="BB37" s="51"/>
      <c r="BC37" s="51"/>
      <c r="BD37" s="51"/>
      <c r="BE37" s="51"/>
      <c r="BF37" s="51"/>
      <c r="BG37" s="55"/>
      <c r="BH37" s="52"/>
      <c r="BI37" s="52"/>
      <c r="BJ37" s="54"/>
      <c r="BK37" s="51"/>
      <c r="BL37" s="51"/>
      <c r="BM37" s="51"/>
      <c r="BN37" s="51"/>
      <c r="BO37" s="56"/>
      <c r="BP37" s="57"/>
      <c r="BQ37" s="56"/>
      <c r="BR37" s="57"/>
      <c r="BS37" s="56"/>
      <c r="BT37" s="57"/>
      <c r="BU37" s="92"/>
      <c r="BV37" s="93"/>
      <c r="BW37" s="94"/>
      <c r="BX37" s="93"/>
      <c r="BY37" s="94"/>
      <c r="BZ37" s="93"/>
      <c r="CA37" s="94"/>
      <c r="CB37" s="93"/>
      <c r="CC37" s="94"/>
      <c r="CD37" s="93"/>
      <c r="CE37" s="95"/>
      <c r="CF37" s="62"/>
      <c r="CG37" s="63"/>
      <c r="CH37" s="64"/>
      <c r="CI37" s="65"/>
      <c r="CJ37" s="63"/>
      <c r="CK37" s="64"/>
      <c r="CL37" s="65"/>
      <c r="CM37" s="69"/>
      <c r="CN37" s="63"/>
      <c r="CO37" s="64"/>
      <c r="CP37" s="65"/>
      <c r="CQ37" s="63"/>
      <c r="CR37" s="64"/>
      <c r="CS37" s="65"/>
      <c r="CT37" s="63"/>
      <c r="CU37" s="64"/>
      <c r="CV37" s="65"/>
      <c r="CW37" s="63"/>
      <c r="CX37" s="64"/>
      <c r="CY37" s="65"/>
      <c r="CZ37" s="63"/>
      <c r="DA37" s="64"/>
      <c r="DB37" s="65"/>
      <c r="DC37" s="63"/>
      <c r="DD37" s="64"/>
      <c r="DE37" s="65"/>
      <c r="DF37" s="63"/>
      <c r="DG37" s="64"/>
      <c r="DH37" s="65"/>
      <c r="DI37" s="63"/>
      <c r="DJ37" s="64"/>
      <c r="DK37" s="65"/>
      <c r="DL37" s="63"/>
      <c r="DM37" s="64"/>
      <c r="DN37" s="65"/>
      <c r="DO37" s="63"/>
      <c r="DP37" s="64"/>
      <c r="DQ37" s="65"/>
      <c r="DR37" s="63"/>
      <c r="DS37" s="64"/>
      <c r="DT37" s="65"/>
      <c r="DU37" s="63"/>
      <c r="DV37" s="64"/>
      <c r="DW37" s="65"/>
      <c r="DX37" s="63"/>
      <c r="DY37" s="64"/>
      <c r="DZ37" s="65"/>
      <c r="EA37" s="63"/>
      <c r="EB37" s="64"/>
      <c r="EC37" s="65"/>
      <c r="ED37" s="63"/>
      <c r="EE37" s="64"/>
      <c r="EF37" s="65"/>
      <c r="EG37" s="62"/>
      <c r="EH37" s="63"/>
      <c r="EI37" s="64"/>
      <c r="EJ37" s="65"/>
      <c r="EK37" s="63"/>
      <c r="EL37" s="64"/>
      <c r="EM37" s="65"/>
      <c r="EN37" s="63"/>
      <c r="EO37" s="64"/>
      <c r="EP37" s="65"/>
      <c r="EQ37" s="63"/>
      <c r="ER37" s="64"/>
      <c r="ES37" s="65"/>
      <c r="ET37" s="56"/>
      <c r="EU37" s="70"/>
      <c r="EV37" s="70"/>
      <c r="EW37" s="70"/>
      <c r="EX37" s="71"/>
      <c r="EY37" s="70"/>
      <c r="EZ37" s="71"/>
      <c r="FA37" s="60"/>
      <c r="FB37" s="56"/>
      <c r="FC37" s="70"/>
      <c r="FD37" s="70"/>
      <c r="FE37" s="70"/>
      <c r="FF37" s="70"/>
      <c r="FG37" s="70"/>
      <c r="FH37" s="71"/>
      <c r="FI37" s="60"/>
      <c r="FJ37" s="63"/>
      <c r="FK37" s="70"/>
      <c r="FL37" s="70"/>
      <c r="FM37" s="70"/>
      <c r="FN37" s="71"/>
      <c r="FO37" s="72"/>
      <c r="FP37" s="71"/>
      <c r="FQ37" s="60"/>
      <c r="FR37" s="73"/>
      <c r="FS37" s="74"/>
      <c r="FT37" s="74"/>
      <c r="FU37" s="75"/>
      <c r="FV37" s="74"/>
      <c r="FW37" s="90"/>
      <c r="FX37" s="91"/>
      <c r="FY37" s="56"/>
      <c r="FZ37" s="70"/>
      <c r="GA37" s="70"/>
      <c r="GB37" s="70"/>
      <c r="GC37" s="71"/>
      <c r="GD37" s="70"/>
      <c r="GE37" s="71"/>
      <c r="GF37" s="71"/>
      <c r="GG37" s="57"/>
      <c r="GH37" s="56"/>
      <c r="GI37" s="70"/>
      <c r="GJ37" s="70"/>
      <c r="GK37" s="70"/>
      <c r="GL37" s="71"/>
      <c r="GM37" s="70"/>
      <c r="GN37" s="71"/>
      <c r="GO37" s="71"/>
      <c r="GP37" s="57"/>
      <c r="GQ37" s="56"/>
      <c r="GR37" s="70"/>
      <c r="GS37" s="70"/>
      <c r="GT37" s="70"/>
      <c r="GU37" s="71"/>
      <c r="GV37" s="70"/>
      <c r="GW37" s="71"/>
      <c r="GX37" s="71"/>
      <c r="GY37" s="57"/>
      <c r="GZ37" s="63"/>
      <c r="HA37" s="70"/>
      <c r="HB37" s="70"/>
      <c r="HC37" s="70"/>
      <c r="HD37" s="70"/>
      <c r="HE37" s="71"/>
      <c r="HF37" s="70"/>
      <c r="HG37" s="71"/>
      <c r="HH37" s="71"/>
      <c r="HI37" s="57"/>
      <c r="HJ37" s="63"/>
      <c r="HK37" s="70"/>
      <c r="HL37" s="70"/>
      <c r="HM37" s="70"/>
      <c r="HN37" s="70"/>
      <c r="HO37" s="71"/>
      <c r="HP37" s="70"/>
      <c r="HQ37" s="71"/>
      <c r="HR37" s="71"/>
      <c r="HS37" s="65"/>
      <c r="HT37" s="78"/>
      <c r="HU37" s="78"/>
      <c r="HV37" s="78"/>
      <c r="HW37" s="51"/>
      <c r="HX37" s="79"/>
      <c r="HY37" s="70"/>
      <c r="HZ37" s="70"/>
      <c r="IA37" s="70"/>
      <c r="IB37" s="70"/>
      <c r="IC37" s="70"/>
      <c r="ID37" s="81"/>
      <c r="IE37" s="81"/>
      <c r="IF37" s="80"/>
      <c r="IG37" s="56"/>
      <c r="IH37" s="70"/>
      <c r="II37" s="70"/>
      <c r="IJ37" s="70"/>
      <c r="IK37" s="70"/>
      <c r="IL37" s="81"/>
      <c r="IM37" s="89"/>
      <c r="IN37" s="56"/>
      <c r="IO37" s="70"/>
      <c r="IP37" s="70"/>
      <c r="IQ37" s="70"/>
      <c r="IR37" s="70"/>
      <c r="IS37" s="81"/>
      <c r="IT37" s="81"/>
      <c r="IU37" s="80"/>
      <c r="IV37" s="51"/>
    </row>
    <row r="38" spans="1:256" ht="38.25">
      <c r="A38" s="36">
        <v>36</v>
      </c>
      <c r="B38" s="51" t="s">
        <v>1304</v>
      </c>
      <c r="C38" s="51" t="s">
        <v>2060</v>
      </c>
      <c r="D38" s="51"/>
      <c r="E38" s="51"/>
      <c r="F38" s="51"/>
      <c r="G38" s="51"/>
      <c r="H38" s="51"/>
      <c r="I38" s="51"/>
      <c r="J38" s="51"/>
      <c r="K38" s="51" t="s">
        <v>1770</v>
      </c>
      <c r="L38" s="51"/>
      <c r="M38" s="51"/>
      <c r="N38" s="52"/>
      <c r="O38" s="51" t="s">
        <v>1304</v>
      </c>
      <c r="P38" s="53" t="s">
        <v>1771</v>
      </c>
      <c r="Q38" s="53"/>
      <c r="R38" s="53" t="s">
        <v>1772</v>
      </c>
      <c r="S38" s="53"/>
      <c r="T38" s="54"/>
      <c r="U38" s="54"/>
      <c r="V38" s="51"/>
      <c r="W38" s="51"/>
      <c r="X38" s="51"/>
      <c r="Y38" s="51"/>
      <c r="Z38" s="51"/>
      <c r="AA38" s="51"/>
      <c r="AB38" s="51"/>
      <c r="AC38" s="51"/>
      <c r="AD38" s="53"/>
      <c r="AE38" s="53"/>
      <c r="AF38" s="53"/>
      <c r="AG38" s="53"/>
      <c r="AH38" s="54"/>
      <c r="AI38" s="51"/>
      <c r="AJ38" s="51"/>
      <c r="AK38" s="51"/>
      <c r="AL38" s="51"/>
      <c r="AM38" s="51"/>
      <c r="AN38" s="51"/>
      <c r="AO38" s="51"/>
      <c r="AP38" s="51"/>
      <c r="AQ38" s="51"/>
      <c r="AR38" s="51"/>
      <c r="AS38" s="51"/>
      <c r="AT38" s="51"/>
      <c r="AU38" s="51"/>
      <c r="AV38" s="51"/>
      <c r="AW38" s="51"/>
      <c r="AX38" s="52"/>
      <c r="AY38" s="51"/>
      <c r="AZ38" s="52"/>
      <c r="BA38" s="51"/>
      <c r="BB38" s="51"/>
      <c r="BC38" s="51"/>
      <c r="BD38" s="51"/>
      <c r="BE38" s="51"/>
      <c r="BF38" s="51"/>
      <c r="BG38" s="55"/>
      <c r="BH38" s="52"/>
      <c r="BI38" s="52"/>
      <c r="BJ38" s="54"/>
      <c r="BK38" s="51"/>
      <c r="BL38" s="51"/>
      <c r="BM38" s="51"/>
      <c r="BN38" s="51"/>
      <c r="BO38" s="56"/>
      <c r="BP38" s="57"/>
      <c r="BQ38" s="56"/>
      <c r="BR38" s="57"/>
      <c r="BS38" s="56"/>
      <c r="BT38" s="57"/>
      <c r="BU38" s="92"/>
      <c r="BV38" s="93"/>
      <c r="BW38" s="94"/>
      <c r="BX38" s="93"/>
      <c r="BY38" s="94"/>
      <c r="BZ38" s="93"/>
      <c r="CA38" s="94"/>
      <c r="CB38" s="93"/>
      <c r="CC38" s="94"/>
      <c r="CD38" s="93"/>
      <c r="CE38" s="95"/>
      <c r="CF38" s="62"/>
      <c r="CG38" s="63"/>
      <c r="CH38" s="64"/>
      <c r="CI38" s="65"/>
      <c r="CJ38" s="63"/>
      <c r="CK38" s="64"/>
      <c r="CL38" s="65"/>
      <c r="CM38" s="69"/>
      <c r="CN38" s="63"/>
      <c r="CO38" s="64"/>
      <c r="CP38" s="65"/>
      <c r="CQ38" s="63"/>
      <c r="CR38" s="64"/>
      <c r="CS38" s="65"/>
      <c r="CT38" s="63"/>
      <c r="CU38" s="64"/>
      <c r="CV38" s="65"/>
      <c r="CW38" s="63"/>
      <c r="CX38" s="64"/>
      <c r="CY38" s="65"/>
      <c r="CZ38" s="63"/>
      <c r="DA38" s="64"/>
      <c r="DB38" s="65"/>
      <c r="DC38" s="63"/>
      <c r="DD38" s="64"/>
      <c r="DE38" s="65"/>
      <c r="DF38" s="63"/>
      <c r="DG38" s="64"/>
      <c r="DH38" s="65"/>
      <c r="DI38" s="63"/>
      <c r="DJ38" s="64"/>
      <c r="DK38" s="65"/>
      <c r="DL38" s="63"/>
      <c r="DM38" s="64"/>
      <c r="DN38" s="65"/>
      <c r="DO38" s="63"/>
      <c r="DP38" s="64"/>
      <c r="DQ38" s="65"/>
      <c r="DR38" s="63"/>
      <c r="DS38" s="64"/>
      <c r="DT38" s="65"/>
      <c r="DU38" s="63"/>
      <c r="DV38" s="64"/>
      <c r="DW38" s="65"/>
      <c r="DX38" s="63"/>
      <c r="DY38" s="64"/>
      <c r="DZ38" s="65"/>
      <c r="EA38" s="63"/>
      <c r="EB38" s="64"/>
      <c r="EC38" s="65"/>
      <c r="ED38" s="63"/>
      <c r="EE38" s="64"/>
      <c r="EF38" s="65"/>
      <c r="EG38" s="62"/>
      <c r="EH38" s="63"/>
      <c r="EI38" s="64"/>
      <c r="EJ38" s="65"/>
      <c r="EK38" s="63"/>
      <c r="EL38" s="64"/>
      <c r="EM38" s="65"/>
      <c r="EN38" s="63"/>
      <c r="EO38" s="64"/>
      <c r="EP38" s="65"/>
      <c r="EQ38" s="63"/>
      <c r="ER38" s="64"/>
      <c r="ES38" s="65"/>
      <c r="ET38" s="56"/>
      <c r="EU38" s="70"/>
      <c r="EV38" s="70"/>
      <c r="EW38" s="70"/>
      <c r="EX38" s="71"/>
      <c r="EY38" s="70"/>
      <c r="EZ38" s="71"/>
      <c r="FA38" s="60"/>
      <c r="FB38" s="56"/>
      <c r="FC38" s="70"/>
      <c r="FD38" s="70"/>
      <c r="FE38" s="70"/>
      <c r="FF38" s="70"/>
      <c r="FG38" s="70"/>
      <c r="FH38" s="71"/>
      <c r="FI38" s="60"/>
      <c r="FJ38" s="63"/>
      <c r="FK38" s="70"/>
      <c r="FL38" s="70"/>
      <c r="FM38" s="70"/>
      <c r="FN38" s="71"/>
      <c r="FO38" s="72"/>
      <c r="FP38" s="71"/>
      <c r="FQ38" s="60"/>
      <c r="FR38" s="73"/>
      <c r="FS38" s="74"/>
      <c r="FT38" s="74"/>
      <c r="FU38" s="75"/>
      <c r="FV38" s="74"/>
      <c r="FW38" s="90"/>
      <c r="FX38" s="91"/>
      <c r="FY38" s="56"/>
      <c r="FZ38" s="70"/>
      <c r="GA38" s="70"/>
      <c r="GB38" s="70"/>
      <c r="GC38" s="71"/>
      <c r="GD38" s="70"/>
      <c r="GE38" s="71"/>
      <c r="GF38" s="71"/>
      <c r="GG38" s="57"/>
      <c r="GH38" s="56"/>
      <c r="GI38" s="70"/>
      <c r="GJ38" s="70"/>
      <c r="GK38" s="70"/>
      <c r="GL38" s="71"/>
      <c r="GM38" s="70"/>
      <c r="GN38" s="71"/>
      <c r="GO38" s="71"/>
      <c r="GP38" s="57"/>
      <c r="GQ38" s="56"/>
      <c r="GR38" s="70"/>
      <c r="GS38" s="70"/>
      <c r="GT38" s="70"/>
      <c r="GU38" s="71"/>
      <c r="GV38" s="70"/>
      <c r="GW38" s="71"/>
      <c r="GX38" s="71"/>
      <c r="GY38" s="57"/>
      <c r="GZ38" s="63"/>
      <c r="HA38" s="70"/>
      <c r="HB38" s="70"/>
      <c r="HC38" s="70"/>
      <c r="HD38" s="70"/>
      <c r="HE38" s="71"/>
      <c r="HF38" s="70"/>
      <c r="HG38" s="71"/>
      <c r="HH38" s="71"/>
      <c r="HI38" s="57"/>
      <c r="HJ38" s="63"/>
      <c r="HK38" s="70"/>
      <c r="HL38" s="70"/>
      <c r="HM38" s="70"/>
      <c r="HN38" s="70"/>
      <c r="HO38" s="71"/>
      <c r="HP38" s="70"/>
      <c r="HQ38" s="71"/>
      <c r="HR38" s="71"/>
      <c r="HS38" s="65"/>
      <c r="HT38" s="78"/>
      <c r="HU38" s="78"/>
      <c r="HV38" s="78"/>
      <c r="HW38" s="51"/>
      <c r="HX38" s="79"/>
      <c r="HY38" s="70"/>
      <c r="HZ38" s="70"/>
      <c r="IA38" s="70"/>
      <c r="IB38" s="70"/>
      <c r="IC38" s="70"/>
      <c r="ID38" s="81"/>
      <c r="IE38" s="81"/>
      <c r="IF38" s="80"/>
      <c r="IG38" s="56"/>
      <c r="IH38" s="70"/>
      <c r="II38" s="70"/>
      <c r="IJ38" s="70"/>
      <c r="IK38" s="70"/>
      <c r="IL38" s="81"/>
      <c r="IM38" s="89"/>
      <c r="IN38" s="56"/>
      <c r="IO38" s="70"/>
      <c r="IP38" s="70"/>
      <c r="IQ38" s="70"/>
      <c r="IR38" s="70"/>
      <c r="IS38" s="81"/>
      <c r="IT38" s="81"/>
      <c r="IU38" s="80"/>
      <c r="IV38" s="51"/>
    </row>
    <row r="39" spans="1:256" ht="38.25">
      <c r="A39" s="36">
        <v>37</v>
      </c>
      <c r="B39" s="51" t="s">
        <v>1304</v>
      </c>
      <c r="C39" s="51" t="s">
        <v>2061</v>
      </c>
      <c r="D39" s="51"/>
      <c r="E39" s="51"/>
      <c r="F39" s="51"/>
      <c r="G39" s="51"/>
      <c r="H39" s="51"/>
      <c r="I39" s="51"/>
      <c r="J39" s="51"/>
      <c r="K39" s="51" t="s">
        <v>1773</v>
      </c>
      <c r="L39" s="51" t="s">
        <v>1774</v>
      </c>
      <c r="M39" s="51"/>
      <c r="N39" s="52"/>
      <c r="O39" s="51" t="s">
        <v>1304</v>
      </c>
      <c r="P39" s="53" t="s">
        <v>1775</v>
      </c>
      <c r="Q39" s="53"/>
      <c r="R39" s="53" t="s">
        <v>1776</v>
      </c>
      <c r="S39" s="53"/>
      <c r="T39" s="54"/>
      <c r="U39" s="54"/>
      <c r="V39" s="51"/>
      <c r="W39" s="51"/>
      <c r="X39" s="51"/>
      <c r="Y39" s="51"/>
      <c r="Z39" s="51"/>
      <c r="AA39" s="51"/>
      <c r="AB39" s="51"/>
      <c r="AC39" s="51"/>
      <c r="AD39" s="53"/>
      <c r="AE39" s="53"/>
      <c r="AF39" s="53"/>
      <c r="AG39" s="53"/>
      <c r="AH39" s="54"/>
      <c r="AI39" s="51"/>
      <c r="AJ39" s="51"/>
      <c r="AK39" s="51"/>
      <c r="AL39" s="51"/>
      <c r="AM39" s="51"/>
      <c r="AN39" s="51"/>
      <c r="AO39" s="51"/>
      <c r="AP39" s="51"/>
      <c r="AQ39" s="51"/>
      <c r="AR39" s="51"/>
      <c r="AS39" s="51"/>
      <c r="AT39" s="51"/>
      <c r="AU39" s="51"/>
      <c r="AV39" s="51"/>
      <c r="AW39" s="51"/>
      <c r="AX39" s="52"/>
      <c r="AY39" s="51"/>
      <c r="AZ39" s="52"/>
      <c r="BA39" s="51"/>
      <c r="BB39" s="51"/>
      <c r="BC39" s="51"/>
      <c r="BD39" s="51"/>
      <c r="BE39" s="51"/>
      <c r="BF39" s="51"/>
      <c r="BG39" s="55"/>
      <c r="BH39" s="52"/>
      <c r="BI39" s="52"/>
      <c r="BJ39" s="54"/>
      <c r="BK39" s="51"/>
      <c r="BL39" s="51"/>
      <c r="BM39" s="51"/>
      <c r="BN39" s="51"/>
      <c r="BO39" s="56"/>
      <c r="BP39" s="57"/>
      <c r="BQ39" s="56"/>
      <c r="BR39" s="57"/>
      <c r="BS39" s="56"/>
      <c r="BT39" s="57"/>
      <c r="BU39" s="92"/>
      <c r="BV39" s="93"/>
      <c r="BW39" s="94"/>
      <c r="BX39" s="93"/>
      <c r="BY39" s="94"/>
      <c r="BZ39" s="93"/>
      <c r="CA39" s="94"/>
      <c r="CB39" s="93"/>
      <c r="CC39" s="94"/>
      <c r="CD39" s="93"/>
      <c r="CE39" s="95"/>
      <c r="CF39" s="62"/>
      <c r="CG39" s="63"/>
      <c r="CH39" s="64"/>
      <c r="CI39" s="65"/>
      <c r="CJ39" s="63"/>
      <c r="CK39" s="64"/>
      <c r="CL39" s="65"/>
      <c r="CM39" s="69"/>
      <c r="CN39" s="63"/>
      <c r="CO39" s="64"/>
      <c r="CP39" s="65"/>
      <c r="CQ39" s="63"/>
      <c r="CR39" s="64"/>
      <c r="CS39" s="65"/>
      <c r="CT39" s="63"/>
      <c r="CU39" s="64"/>
      <c r="CV39" s="65"/>
      <c r="CW39" s="63"/>
      <c r="CX39" s="64"/>
      <c r="CY39" s="65"/>
      <c r="CZ39" s="63"/>
      <c r="DA39" s="64"/>
      <c r="DB39" s="65"/>
      <c r="DC39" s="63"/>
      <c r="DD39" s="64"/>
      <c r="DE39" s="65"/>
      <c r="DF39" s="63"/>
      <c r="DG39" s="64"/>
      <c r="DH39" s="65"/>
      <c r="DI39" s="63"/>
      <c r="DJ39" s="64"/>
      <c r="DK39" s="65"/>
      <c r="DL39" s="63"/>
      <c r="DM39" s="64"/>
      <c r="DN39" s="65"/>
      <c r="DO39" s="63"/>
      <c r="DP39" s="64"/>
      <c r="DQ39" s="65"/>
      <c r="DR39" s="63"/>
      <c r="DS39" s="64"/>
      <c r="DT39" s="65"/>
      <c r="DU39" s="63"/>
      <c r="DV39" s="64"/>
      <c r="DW39" s="65"/>
      <c r="DX39" s="63"/>
      <c r="DY39" s="64"/>
      <c r="DZ39" s="65"/>
      <c r="EA39" s="63"/>
      <c r="EB39" s="64"/>
      <c r="EC39" s="65"/>
      <c r="ED39" s="63"/>
      <c r="EE39" s="64"/>
      <c r="EF39" s="65"/>
      <c r="EG39" s="62"/>
      <c r="EH39" s="63"/>
      <c r="EI39" s="64"/>
      <c r="EJ39" s="65"/>
      <c r="EK39" s="63"/>
      <c r="EL39" s="64"/>
      <c r="EM39" s="65"/>
      <c r="EN39" s="63"/>
      <c r="EO39" s="64"/>
      <c r="EP39" s="65"/>
      <c r="EQ39" s="63"/>
      <c r="ER39" s="64"/>
      <c r="ES39" s="65"/>
      <c r="ET39" s="56"/>
      <c r="EU39" s="70"/>
      <c r="EV39" s="70"/>
      <c r="EW39" s="70"/>
      <c r="EX39" s="71"/>
      <c r="EY39" s="70"/>
      <c r="EZ39" s="71"/>
      <c r="FA39" s="60"/>
      <c r="FB39" s="56"/>
      <c r="FC39" s="70"/>
      <c r="FD39" s="70"/>
      <c r="FE39" s="70"/>
      <c r="FF39" s="70"/>
      <c r="FG39" s="70"/>
      <c r="FH39" s="71"/>
      <c r="FI39" s="60"/>
      <c r="FJ39" s="63"/>
      <c r="FK39" s="70"/>
      <c r="FL39" s="70"/>
      <c r="FM39" s="70"/>
      <c r="FN39" s="71"/>
      <c r="FO39" s="72"/>
      <c r="FP39" s="71"/>
      <c r="FQ39" s="60"/>
      <c r="FR39" s="73"/>
      <c r="FS39" s="74"/>
      <c r="FT39" s="74"/>
      <c r="FU39" s="75"/>
      <c r="FV39" s="74"/>
      <c r="FW39" s="90"/>
      <c r="FX39" s="91"/>
      <c r="FY39" s="56"/>
      <c r="FZ39" s="70"/>
      <c r="GA39" s="70"/>
      <c r="GB39" s="70"/>
      <c r="GC39" s="71"/>
      <c r="GD39" s="70"/>
      <c r="GE39" s="71"/>
      <c r="GF39" s="71"/>
      <c r="GG39" s="57"/>
      <c r="GH39" s="56"/>
      <c r="GI39" s="70"/>
      <c r="GJ39" s="70"/>
      <c r="GK39" s="70"/>
      <c r="GL39" s="71"/>
      <c r="GM39" s="70"/>
      <c r="GN39" s="71"/>
      <c r="GO39" s="71"/>
      <c r="GP39" s="57"/>
      <c r="GQ39" s="56"/>
      <c r="GR39" s="70"/>
      <c r="GS39" s="70"/>
      <c r="GT39" s="70"/>
      <c r="GU39" s="71"/>
      <c r="GV39" s="70"/>
      <c r="GW39" s="71"/>
      <c r="GX39" s="71"/>
      <c r="GY39" s="57"/>
      <c r="GZ39" s="63"/>
      <c r="HA39" s="70"/>
      <c r="HB39" s="70"/>
      <c r="HC39" s="70"/>
      <c r="HD39" s="70"/>
      <c r="HE39" s="71"/>
      <c r="HF39" s="70"/>
      <c r="HG39" s="71"/>
      <c r="HH39" s="71"/>
      <c r="HI39" s="57"/>
      <c r="HJ39" s="63"/>
      <c r="HK39" s="70"/>
      <c r="HL39" s="70"/>
      <c r="HM39" s="70"/>
      <c r="HN39" s="70"/>
      <c r="HO39" s="71"/>
      <c r="HP39" s="70"/>
      <c r="HQ39" s="71"/>
      <c r="HR39" s="71"/>
      <c r="HS39" s="65"/>
      <c r="HT39" s="78"/>
      <c r="HU39" s="78"/>
      <c r="HV39" s="78"/>
      <c r="HW39" s="51"/>
      <c r="HX39" s="79"/>
      <c r="HY39" s="70"/>
      <c r="HZ39" s="70"/>
      <c r="IA39" s="70"/>
      <c r="IB39" s="70"/>
      <c r="IC39" s="70"/>
      <c r="ID39" s="81"/>
      <c r="IE39" s="81"/>
      <c r="IF39" s="80"/>
      <c r="IG39" s="56"/>
      <c r="IH39" s="70"/>
      <c r="II39" s="70"/>
      <c r="IJ39" s="70"/>
      <c r="IK39" s="70"/>
      <c r="IL39" s="81"/>
      <c r="IM39" s="89"/>
      <c r="IN39" s="56"/>
      <c r="IO39" s="70"/>
      <c r="IP39" s="70"/>
      <c r="IQ39" s="70"/>
      <c r="IR39" s="70"/>
      <c r="IS39" s="81"/>
      <c r="IT39" s="81"/>
      <c r="IU39" s="80"/>
      <c r="IV39" s="51"/>
    </row>
    <row r="40" spans="1:256" ht="25.5">
      <c r="A40" s="36">
        <v>38</v>
      </c>
      <c r="B40" s="51" t="s">
        <v>1304</v>
      </c>
      <c r="C40" s="51" t="s">
        <v>2062</v>
      </c>
      <c r="D40" s="51"/>
      <c r="E40" s="51"/>
      <c r="F40" s="51"/>
      <c r="G40" s="51"/>
      <c r="H40" s="51"/>
      <c r="I40" s="51"/>
      <c r="J40" s="51"/>
      <c r="K40" s="51" t="s">
        <v>1777</v>
      </c>
      <c r="L40" s="51"/>
      <c r="M40" s="51"/>
      <c r="N40" s="52"/>
      <c r="O40" s="51" t="s">
        <v>1304</v>
      </c>
      <c r="P40" s="53" t="s">
        <v>1778</v>
      </c>
      <c r="Q40" s="53"/>
      <c r="R40" s="53" t="s">
        <v>1378</v>
      </c>
      <c r="S40" s="53"/>
      <c r="T40" s="54"/>
      <c r="U40" s="54"/>
      <c r="V40" s="51"/>
      <c r="W40" s="51"/>
      <c r="X40" s="51"/>
      <c r="Y40" s="51"/>
      <c r="Z40" s="51"/>
      <c r="AA40" s="51"/>
      <c r="AB40" s="51"/>
      <c r="AC40" s="51"/>
      <c r="AD40" s="53"/>
      <c r="AE40" s="53"/>
      <c r="AF40" s="53"/>
      <c r="AG40" s="53"/>
      <c r="AH40" s="54"/>
      <c r="AI40" s="51"/>
      <c r="AJ40" s="51"/>
      <c r="AK40" s="51"/>
      <c r="AL40" s="51"/>
      <c r="AM40" s="51"/>
      <c r="AN40" s="51"/>
      <c r="AO40" s="51"/>
      <c r="AP40" s="51"/>
      <c r="AQ40" s="51"/>
      <c r="AR40" s="51"/>
      <c r="AS40" s="51"/>
      <c r="AT40" s="51"/>
      <c r="AU40" s="51"/>
      <c r="AV40" s="51"/>
      <c r="AW40" s="51"/>
      <c r="AX40" s="52"/>
      <c r="AY40" s="51"/>
      <c r="AZ40" s="52"/>
      <c r="BA40" s="51"/>
      <c r="BB40" s="51"/>
      <c r="BC40" s="51"/>
      <c r="BD40" s="51"/>
      <c r="BE40" s="51"/>
      <c r="BF40" s="51"/>
      <c r="BG40" s="55"/>
      <c r="BH40" s="52"/>
      <c r="BI40" s="52"/>
      <c r="BJ40" s="54"/>
      <c r="BK40" s="51"/>
      <c r="BL40" s="51"/>
      <c r="BM40" s="51"/>
      <c r="BN40" s="51"/>
      <c r="BO40" s="56"/>
      <c r="BP40" s="57"/>
      <c r="BQ40" s="56"/>
      <c r="BR40" s="57"/>
      <c r="BS40" s="56"/>
      <c r="BT40" s="57"/>
      <c r="BU40" s="92"/>
      <c r="BV40" s="93"/>
      <c r="BW40" s="94"/>
      <c r="BX40" s="93"/>
      <c r="BY40" s="94"/>
      <c r="BZ40" s="93"/>
      <c r="CA40" s="94"/>
      <c r="CB40" s="93"/>
      <c r="CC40" s="94"/>
      <c r="CD40" s="93"/>
      <c r="CE40" s="95"/>
      <c r="CF40" s="62"/>
      <c r="CG40" s="63"/>
      <c r="CH40" s="64"/>
      <c r="CI40" s="65"/>
      <c r="CJ40" s="63"/>
      <c r="CK40" s="64"/>
      <c r="CL40" s="65"/>
      <c r="CM40" s="69"/>
      <c r="CN40" s="63"/>
      <c r="CO40" s="64"/>
      <c r="CP40" s="65"/>
      <c r="CQ40" s="63"/>
      <c r="CR40" s="64"/>
      <c r="CS40" s="65"/>
      <c r="CT40" s="63"/>
      <c r="CU40" s="64"/>
      <c r="CV40" s="65"/>
      <c r="CW40" s="63"/>
      <c r="CX40" s="64"/>
      <c r="CY40" s="65"/>
      <c r="CZ40" s="63"/>
      <c r="DA40" s="64"/>
      <c r="DB40" s="65"/>
      <c r="DC40" s="63"/>
      <c r="DD40" s="64"/>
      <c r="DE40" s="65"/>
      <c r="DF40" s="63"/>
      <c r="DG40" s="64"/>
      <c r="DH40" s="65"/>
      <c r="DI40" s="63"/>
      <c r="DJ40" s="64"/>
      <c r="DK40" s="65"/>
      <c r="DL40" s="63"/>
      <c r="DM40" s="64"/>
      <c r="DN40" s="65"/>
      <c r="DO40" s="63"/>
      <c r="DP40" s="64"/>
      <c r="DQ40" s="65"/>
      <c r="DR40" s="63"/>
      <c r="DS40" s="64"/>
      <c r="DT40" s="65"/>
      <c r="DU40" s="63"/>
      <c r="DV40" s="64"/>
      <c r="DW40" s="65"/>
      <c r="DX40" s="63"/>
      <c r="DY40" s="64"/>
      <c r="DZ40" s="65"/>
      <c r="EA40" s="63"/>
      <c r="EB40" s="64"/>
      <c r="EC40" s="65"/>
      <c r="ED40" s="63"/>
      <c r="EE40" s="64"/>
      <c r="EF40" s="65"/>
      <c r="EG40" s="62"/>
      <c r="EH40" s="63"/>
      <c r="EI40" s="64"/>
      <c r="EJ40" s="65"/>
      <c r="EK40" s="63"/>
      <c r="EL40" s="64"/>
      <c r="EM40" s="65"/>
      <c r="EN40" s="63"/>
      <c r="EO40" s="64"/>
      <c r="EP40" s="65"/>
      <c r="EQ40" s="63"/>
      <c r="ER40" s="64"/>
      <c r="ES40" s="65"/>
      <c r="ET40" s="56"/>
      <c r="EU40" s="70"/>
      <c r="EV40" s="70"/>
      <c r="EW40" s="70"/>
      <c r="EX40" s="71"/>
      <c r="EY40" s="70"/>
      <c r="EZ40" s="71"/>
      <c r="FA40" s="60"/>
      <c r="FB40" s="56"/>
      <c r="FC40" s="70"/>
      <c r="FD40" s="70"/>
      <c r="FE40" s="70"/>
      <c r="FF40" s="70"/>
      <c r="FG40" s="70"/>
      <c r="FH40" s="71"/>
      <c r="FI40" s="60"/>
      <c r="FJ40" s="63"/>
      <c r="FK40" s="70"/>
      <c r="FL40" s="70"/>
      <c r="FM40" s="70"/>
      <c r="FN40" s="71"/>
      <c r="FO40" s="72"/>
      <c r="FP40" s="71"/>
      <c r="FQ40" s="60"/>
      <c r="FR40" s="73"/>
      <c r="FS40" s="74"/>
      <c r="FT40" s="74"/>
      <c r="FU40" s="75"/>
      <c r="FV40" s="74"/>
      <c r="FW40" s="90"/>
      <c r="FX40" s="91"/>
      <c r="FY40" s="56"/>
      <c r="FZ40" s="70"/>
      <c r="GA40" s="70"/>
      <c r="GB40" s="70"/>
      <c r="GC40" s="71"/>
      <c r="GD40" s="70"/>
      <c r="GE40" s="71"/>
      <c r="GF40" s="71"/>
      <c r="GG40" s="57"/>
      <c r="GH40" s="56"/>
      <c r="GI40" s="70"/>
      <c r="GJ40" s="70"/>
      <c r="GK40" s="70"/>
      <c r="GL40" s="71"/>
      <c r="GM40" s="70"/>
      <c r="GN40" s="71"/>
      <c r="GO40" s="71"/>
      <c r="GP40" s="57"/>
      <c r="GQ40" s="56"/>
      <c r="GR40" s="70"/>
      <c r="GS40" s="70"/>
      <c r="GT40" s="70"/>
      <c r="GU40" s="71"/>
      <c r="GV40" s="70"/>
      <c r="GW40" s="71"/>
      <c r="GX40" s="71"/>
      <c r="GY40" s="57"/>
      <c r="GZ40" s="63"/>
      <c r="HA40" s="70"/>
      <c r="HB40" s="70"/>
      <c r="HC40" s="70"/>
      <c r="HD40" s="70"/>
      <c r="HE40" s="71"/>
      <c r="HF40" s="70"/>
      <c r="HG40" s="71"/>
      <c r="HH40" s="71"/>
      <c r="HI40" s="57"/>
      <c r="HJ40" s="63"/>
      <c r="HK40" s="70"/>
      <c r="HL40" s="70"/>
      <c r="HM40" s="70"/>
      <c r="HN40" s="70"/>
      <c r="HO40" s="71"/>
      <c r="HP40" s="70"/>
      <c r="HQ40" s="71"/>
      <c r="HR40" s="71"/>
      <c r="HS40" s="65"/>
      <c r="HT40" s="78"/>
      <c r="HU40" s="78"/>
      <c r="HV40" s="78"/>
      <c r="HW40" s="51"/>
      <c r="HX40" s="79"/>
      <c r="HY40" s="70"/>
      <c r="HZ40" s="70"/>
      <c r="IA40" s="70"/>
      <c r="IB40" s="70"/>
      <c r="IC40" s="70"/>
      <c r="ID40" s="81"/>
      <c r="IE40" s="81"/>
      <c r="IF40" s="80"/>
      <c r="IG40" s="56"/>
      <c r="IH40" s="70"/>
      <c r="II40" s="70"/>
      <c r="IJ40" s="70"/>
      <c r="IK40" s="70"/>
      <c r="IL40" s="81"/>
      <c r="IM40" s="89"/>
      <c r="IN40" s="56"/>
      <c r="IO40" s="70"/>
      <c r="IP40" s="70"/>
      <c r="IQ40" s="70"/>
      <c r="IR40" s="70"/>
      <c r="IS40" s="81"/>
      <c r="IT40" s="81"/>
      <c r="IU40" s="80"/>
      <c r="IV40" s="51"/>
    </row>
    <row r="41" spans="1:256" ht="42.75" customHeight="1">
      <c r="A41" s="36">
        <v>39</v>
      </c>
      <c r="B41" s="51" t="s">
        <v>1304</v>
      </c>
      <c r="C41" s="51" t="s">
        <v>2063</v>
      </c>
      <c r="D41" s="51" t="s">
        <v>110</v>
      </c>
      <c r="E41" s="51" t="s">
        <v>1379</v>
      </c>
      <c r="F41" s="51" t="s">
        <v>1380</v>
      </c>
      <c r="G41" s="51"/>
      <c r="H41" s="51" t="s">
        <v>613</v>
      </c>
      <c r="I41" s="51"/>
      <c r="J41" s="51"/>
      <c r="K41" s="51" t="s">
        <v>1141</v>
      </c>
      <c r="L41" s="51" t="s">
        <v>1774</v>
      </c>
      <c r="M41" s="51"/>
      <c r="N41" s="52"/>
      <c r="O41" s="51" t="s">
        <v>1304</v>
      </c>
      <c r="P41" s="53" t="s">
        <v>1142</v>
      </c>
      <c r="Q41" s="53"/>
      <c r="R41" s="53" t="s">
        <v>1143</v>
      </c>
      <c r="S41" s="53"/>
      <c r="T41" s="54"/>
      <c r="U41" s="54"/>
      <c r="V41" s="51"/>
      <c r="W41" s="51"/>
      <c r="X41" s="51"/>
      <c r="Y41" s="51"/>
      <c r="Z41" s="51"/>
      <c r="AA41" s="51"/>
      <c r="AB41" s="51"/>
      <c r="AC41" s="51"/>
      <c r="AD41" s="53"/>
      <c r="AE41" s="53"/>
      <c r="AF41" s="53"/>
      <c r="AG41" s="53"/>
      <c r="AH41" s="54"/>
      <c r="AI41" s="51"/>
      <c r="AJ41" s="51"/>
      <c r="AK41" s="51"/>
      <c r="AL41" s="51"/>
      <c r="AM41" s="51"/>
      <c r="AN41" s="51"/>
      <c r="AO41" s="51"/>
      <c r="AP41" s="51"/>
      <c r="AQ41" s="51"/>
      <c r="AR41" s="51"/>
      <c r="AS41" s="51"/>
      <c r="AT41" s="51"/>
      <c r="AU41" s="51"/>
      <c r="AV41" s="51"/>
      <c r="AW41" s="51"/>
      <c r="AX41" s="52"/>
      <c r="AY41" s="51"/>
      <c r="AZ41" s="52"/>
      <c r="BA41" s="51"/>
      <c r="BB41" s="51"/>
      <c r="BC41" s="51"/>
      <c r="BD41" s="51"/>
      <c r="BE41" s="51"/>
      <c r="BF41" s="51"/>
      <c r="BG41" s="55"/>
      <c r="BH41" s="52"/>
      <c r="BI41" s="52"/>
      <c r="BJ41" s="54"/>
      <c r="BK41" s="51"/>
      <c r="BL41" s="51"/>
      <c r="BM41" s="51"/>
      <c r="BN41" s="51"/>
      <c r="BO41" s="56"/>
      <c r="BP41" s="57"/>
      <c r="BQ41" s="56"/>
      <c r="BR41" s="57"/>
      <c r="BS41" s="56"/>
      <c r="BT41" s="57"/>
      <c r="BU41" s="92"/>
      <c r="BV41" s="93"/>
      <c r="BW41" s="94"/>
      <c r="BX41" s="93"/>
      <c r="BY41" s="94"/>
      <c r="BZ41" s="93"/>
      <c r="CA41" s="94"/>
      <c r="CB41" s="93"/>
      <c r="CC41" s="94"/>
      <c r="CD41" s="93"/>
      <c r="CE41" s="95"/>
      <c r="CF41" s="62"/>
      <c r="CG41" s="63"/>
      <c r="CH41" s="64"/>
      <c r="CI41" s="65"/>
      <c r="CJ41" s="63"/>
      <c r="CK41" s="64"/>
      <c r="CL41" s="65"/>
      <c r="CM41" s="69"/>
      <c r="CN41" s="63"/>
      <c r="CO41" s="64"/>
      <c r="CP41" s="65"/>
      <c r="CQ41" s="63"/>
      <c r="CR41" s="64"/>
      <c r="CS41" s="65"/>
      <c r="CT41" s="63"/>
      <c r="CU41" s="64"/>
      <c r="CV41" s="65"/>
      <c r="CW41" s="63"/>
      <c r="CX41" s="64"/>
      <c r="CY41" s="65"/>
      <c r="CZ41" s="63"/>
      <c r="DA41" s="64"/>
      <c r="DB41" s="65"/>
      <c r="DC41" s="63"/>
      <c r="DD41" s="64"/>
      <c r="DE41" s="65"/>
      <c r="DF41" s="63"/>
      <c r="DG41" s="64"/>
      <c r="DH41" s="65"/>
      <c r="DI41" s="63"/>
      <c r="DJ41" s="64"/>
      <c r="DK41" s="65"/>
      <c r="DL41" s="63"/>
      <c r="DM41" s="64"/>
      <c r="DN41" s="65"/>
      <c r="DO41" s="63"/>
      <c r="DP41" s="64"/>
      <c r="DQ41" s="65"/>
      <c r="DR41" s="63"/>
      <c r="DS41" s="64"/>
      <c r="DT41" s="65"/>
      <c r="DU41" s="63"/>
      <c r="DV41" s="64"/>
      <c r="DW41" s="65"/>
      <c r="DX41" s="63"/>
      <c r="DY41" s="64"/>
      <c r="DZ41" s="65"/>
      <c r="EA41" s="63"/>
      <c r="EB41" s="64"/>
      <c r="EC41" s="65"/>
      <c r="ED41" s="63"/>
      <c r="EE41" s="64"/>
      <c r="EF41" s="65"/>
      <c r="EG41" s="62"/>
      <c r="EH41" s="63"/>
      <c r="EI41" s="64"/>
      <c r="EJ41" s="65"/>
      <c r="EK41" s="63"/>
      <c r="EL41" s="64"/>
      <c r="EM41" s="65"/>
      <c r="EN41" s="63"/>
      <c r="EO41" s="64"/>
      <c r="EP41" s="65"/>
      <c r="EQ41" s="63"/>
      <c r="ER41" s="64"/>
      <c r="ES41" s="65"/>
      <c r="ET41" s="56"/>
      <c r="EU41" s="70"/>
      <c r="EV41" s="70"/>
      <c r="EW41" s="70"/>
      <c r="EX41" s="71"/>
      <c r="EY41" s="70"/>
      <c r="EZ41" s="71"/>
      <c r="FA41" s="60"/>
      <c r="FB41" s="56"/>
      <c r="FC41" s="70"/>
      <c r="FD41" s="70"/>
      <c r="FE41" s="70"/>
      <c r="FF41" s="70"/>
      <c r="FG41" s="70"/>
      <c r="FH41" s="71"/>
      <c r="FI41" s="60"/>
      <c r="FJ41" s="63"/>
      <c r="FK41" s="70"/>
      <c r="FL41" s="70"/>
      <c r="FM41" s="70"/>
      <c r="FN41" s="71"/>
      <c r="FO41" s="72"/>
      <c r="FP41" s="71"/>
      <c r="FQ41" s="60"/>
      <c r="FR41" s="73"/>
      <c r="FS41" s="74"/>
      <c r="FT41" s="74"/>
      <c r="FU41" s="75"/>
      <c r="FV41" s="74"/>
      <c r="FW41" s="90"/>
      <c r="FX41" s="91"/>
      <c r="FY41" s="56"/>
      <c r="FZ41" s="70"/>
      <c r="GA41" s="70"/>
      <c r="GB41" s="70"/>
      <c r="GC41" s="71"/>
      <c r="GD41" s="70"/>
      <c r="GE41" s="71"/>
      <c r="GF41" s="71"/>
      <c r="GG41" s="57"/>
      <c r="GH41" s="56"/>
      <c r="GI41" s="70"/>
      <c r="GJ41" s="70"/>
      <c r="GK41" s="70"/>
      <c r="GL41" s="71"/>
      <c r="GM41" s="70"/>
      <c r="GN41" s="71"/>
      <c r="GO41" s="71"/>
      <c r="GP41" s="57"/>
      <c r="GQ41" s="56"/>
      <c r="GR41" s="70"/>
      <c r="GS41" s="70"/>
      <c r="GT41" s="70"/>
      <c r="GU41" s="71"/>
      <c r="GV41" s="70"/>
      <c r="GW41" s="71"/>
      <c r="GX41" s="71"/>
      <c r="GY41" s="57"/>
      <c r="GZ41" s="63"/>
      <c r="HA41" s="70"/>
      <c r="HB41" s="70"/>
      <c r="HC41" s="70"/>
      <c r="HD41" s="70"/>
      <c r="HE41" s="71"/>
      <c r="HF41" s="70"/>
      <c r="HG41" s="71"/>
      <c r="HH41" s="71"/>
      <c r="HI41" s="57"/>
      <c r="HJ41" s="63"/>
      <c r="HK41" s="70"/>
      <c r="HL41" s="70"/>
      <c r="HM41" s="70"/>
      <c r="HN41" s="70"/>
      <c r="HO41" s="71"/>
      <c r="HP41" s="70"/>
      <c r="HQ41" s="71"/>
      <c r="HR41" s="71"/>
      <c r="HS41" s="65"/>
      <c r="HT41" s="78"/>
      <c r="HU41" s="78"/>
      <c r="HV41" s="78"/>
      <c r="HW41" s="51"/>
      <c r="HX41" s="79"/>
      <c r="HY41" s="70"/>
      <c r="HZ41" s="70"/>
      <c r="IA41" s="70"/>
      <c r="IB41" s="70"/>
      <c r="IC41" s="70"/>
      <c r="ID41" s="81"/>
      <c r="IE41" s="81"/>
      <c r="IF41" s="80"/>
      <c r="IG41" s="56"/>
      <c r="IH41" s="70"/>
      <c r="II41" s="70"/>
      <c r="IJ41" s="70"/>
      <c r="IK41" s="70"/>
      <c r="IL41" s="81"/>
      <c r="IM41" s="89"/>
      <c r="IN41" s="56"/>
      <c r="IO41" s="70"/>
      <c r="IP41" s="70"/>
      <c r="IQ41" s="70"/>
      <c r="IR41" s="70"/>
      <c r="IS41" s="81"/>
      <c r="IT41" s="81"/>
      <c r="IU41" s="80"/>
      <c r="IV41" s="51"/>
    </row>
    <row r="42" spans="1:256" ht="64.5" customHeight="1">
      <c r="A42" s="36">
        <v>40</v>
      </c>
      <c r="B42" s="51" t="s">
        <v>711</v>
      </c>
      <c r="C42" s="51" t="s">
        <v>1854</v>
      </c>
      <c r="D42" s="51" t="s">
        <v>1527</v>
      </c>
      <c r="E42" s="51" t="s">
        <v>1855</v>
      </c>
      <c r="F42" s="51" t="s">
        <v>1856</v>
      </c>
      <c r="G42" s="51" t="s">
        <v>1857</v>
      </c>
      <c r="H42" s="51" t="s">
        <v>1858</v>
      </c>
      <c r="I42" s="51" t="s">
        <v>114</v>
      </c>
      <c r="J42" s="51"/>
      <c r="K42" s="51" t="s">
        <v>1859</v>
      </c>
      <c r="L42" s="51" t="s">
        <v>1860</v>
      </c>
      <c r="M42" s="51" t="s">
        <v>1860</v>
      </c>
      <c r="N42" s="52" t="s">
        <v>1861</v>
      </c>
      <c r="O42" s="51" t="s">
        <v>711</v>
      </c>
      <c r="P42" s="53" t="s">
        <v>1862</v>
      </c>
      <c r="Q42" s="53" t="s">
        <v>1863</v>
      </c>
      <c r="R42" s="53" t="s">
        <v>1864</v>
      </c>
      <c r="S42" s="53"/>
      <c r="T42" s="54" t="s">
        <v>1865</v>
      </c>
      <c r="U42" s="54"/>
      <c r="V42" s="51"/>
      <c r="W42" s="51" t="s">
        <v>1527</v>
      </c>
      <c r="X42" s="51" t="s">
        <v>1866</v>
      </c>
      <c r="Y42" s="51" t="s">
        <v>1867</v>
      </c>
      <c r="Z42" s="51" t="s">
        <v>1868</v>
      </c>
      <c r="AA42" s="51" t="s">
        <v>1869</v>
      </c>
      <c r="AB42" s="51" t="s">
        <v>1870</v>
      </c>
      <c r="AC42" s="51"/>
      <c r="AD42" s="53"/>
      <c r="AE42" s="53"/>
      <c r="AF42" s="53"/>
      <c r="AG42" s="53"/>
      <c r="AH42" s="54"/>
      <c r="AI42" s="51"/>
      <c r="AJ42" s="51"/>
      <c r="AK42" s="51"/>
      <c r="AL42" s="51">
        <v>1963</v>
      </c>
      <c r="AM42" s="51">
        <f aca="true" t="shared" si="0" ref="AM42:AM50">2007-AL42</f>
        <v>44</v>
      </c>
      <c r="AN42" s="51" t="s">
        <v>1201</v>
      </c>
      <c r="AO42" s="51"/>
      <c r="AP42" s="51" t="s">
        <v>1736</v>
      </c>
      <c r="AQ42" s="51" t="s">
        <v>1871</v>
      </c>
      <c r="AR42" s="51"/>
      <c r="AS42" s="51"/>
      <c r="AT42" s="51"/>
      <c r="AU42" s="51"/>
      <c r="AV42" s="51"/>
      <c r="AW42" s="51"/>
      <c r="AX42" s="52"/>
      <c r="AY42" s="51"/>
      <c r="AZ42" s="52"/>
      <c r="BA42" s="51"/>
      <c r="BB42" s="51"/>
      <c r="BC42" s="51"/>
      <c r="BD42" s="51"/>
      <c r="BE42" s="51"/>
      <c r="BF42" s="51"/>
      <c r="BG42" s="55"/>
      <c r="BH42" s="52"/>
      <c r="BI42" s="52"/>
      <c r="BJ42" s="54"/>
      <c r="BK42" s="51"/>
      <c r="BL42" s="51"/>
      <c r="BM42" s="51" t="s">
        <v>1736</v>
      </c>
      <c r="BN42" s="51" t="s">
        <v>1872</v>
      </c>
      <c r="BO42" s="56">
        <v>140</v>
      </c>
      <c r="BP42" s="57">
        <v>42</v>
      </c>
      <c r="BQ42" s="56">
        <v>570</v>
      </c>
      <c r="BR42" s="57"/>
      <c r="BS42" s="56"/>
      <c r="BT42" s="57">
        <v>16</v>
      </c>
      <c r="BU42" s="92"/>
      <c r="BV42" s="93">
        <v>0.3</v>
      </c>
      <c r="BW42" s="94">
        <v>0.1</v>
      </c>
      <c r="BX42" s="93">
        <v>0</v>
      </c>
      <c r="BY42" s="94">
        <v>0.2</v>
      </c>
      <c r="BZ42" s="93">
        <v>0</v>
      </c>
      <c r="CA42" s="94">
        <v>0.2</v>
      </c>
      <c r="CB42" s="93">
        <v>0.7</v>
      </c>
      <c r="CC42" s="94">
        <v>0.5</v>
      </c>
      <c r="CD42" s="93">
        <v>0</v>
      </c>
      <c r="CE42" s="95">
        <v>0</v>
      </c>
      <c r="CF42" s="62"/>
      <c r="CG42" s="63">
        <v>0</v>
      </c>
      <c r="CH42" s="64">
        <v>0</v>
      </c>
      <c r="CI42" s="65">
        <v>0</v>
      </c>
      <c r="CJ42" s="63">
        <v>4</v>
      </c>
      <c r="CK42" s="64">
        <v>38</v>
      </c>
      <c r="CL42" s="65">
        <v>0</v>
      </c>
      <c r="CM42" s="69"/>
      <c r="CN42" s="63">
        <v>2</v>
      </c>
      <c r="CO42" s="64">
        <v>2</v>
      </c>
      <c r="CP42" s="65">
        <f aca="true" t="shared" si="1" ref="CP42:CP49">+CN42+CO42</f>
        <v>4</v>
      </c>
      <c r="CQ42" s="63">
        <v>27</v>
      </c>
      <c r="CR42" s="64">
        <v>11</v>
      </c>
      <c r="CS42" s="65">
        <v>38</v>
      </c>
      <c r="CT42" s="63">
        <v>6</v>
      </c>
      <c r="CU42" s="64">
        <v>2</v>
      </c>
      <c r="CV42" s="65">
        <v>8</v>
      </c>
      <c r="CW42" s="63">
        <v>19</v>
      </c>
      <c r="CX42" s="64">
        <v>5</v>
      </c>
      <c r="CY42" s="65">
        <v>24</v>
      </c>
      <c r="CZ42" s="97"/>
      <c r="DA42" s="98"/>
      <c r="DB42" s="65" t="s">
        <v>176</v>
      </c>
      <c r="DC42" s="97"/>
      <c r="DD42" s="98"/>
      <c r="DE42" s="99"/>
      <c r="DF42" s="63">
        <v>1</v>
      </c>
      <c r="DG42" s="64">
        <v>1</v>
      </c>
      <c r="DH42" s="65">
        <v>2</v>
      </c>
      <c r="DI42" s="63">
        <v>25</v>
      </c>
      <c r="DJ42" s="64">
        <v>10</v>
      </c>
      <c r="DK42" s="65">
        <v>35</v>
      </c>
      <c r="DL42" s="63">
        <v>3</v>
      </c>
      <c r="DM42" s="64">
        <v>2</v>
      </c>
      <c r="DN42" s="65">
        <v>5</v>
      </c>
      <c r="DO42" s="63">
        <v>21</v>
      </c>
      <c r="DP42" s="64">
        <v>8</v>
      </c>
      <c r="DQ42" s="65">
        <v>29</v>
      </c>
      <c r="DR42" s="63">
        <v>1</v>
      </c>
      <c r="DS42" s="64">
        <v>0</v>
      </c>
      <c r="DT42" s="65">
        <v>1</v>
      </c>
      <c r="DU42" s="63">
        <v>7</v>
      </c>
      <c r="DV42" s="64">
        <v>5</v>
      </c>
      <c r="DW42" s="65">
        <v>12</v>
      </c>
      <c r="DX42" s="97"/>
      <c r="DY42" s="98"/>
      <c r="DZ42" s="99"/>
      <c r="EA42" s="97"/>
      <c r="EB42" s="98"/>
      <c r="EC42" s="99"/>
      <c r="ED42" s="97"/>
      <c r="EE42" s="98"/>
      <c r="EF42" s="99"/>
      <c r="EG42" s="62"/>
      <c r="EH42" s="63"/>
      <c r="EI42" s="64"/>
      <c r="EJ42" s="65"/>
      <c r="EK42" s="63"/>
      <c r="EL42" s="64"/>
      <c r="EM42" s="65"/>
      <c r="EN42" s="63"/>
      <c r="EO42" s="64"/>
      <c r="EP42" s="65"/>
      <c r="EQ42" s="63"/>
      <c r="ER42" s="64"/>
      <c r="ES42" s="65"/>
      <c r="ET42" s="56">
        <v>0</v>
      </c>
      <c r="EU42" s="70">
        <v>0</v>
      </c>
      <c r="EV42" s="70"/>
      <c r="EW42" s="70">
        <v>0</v>
      </c>
      <c r="EX42" s="71" t="s">
        <v>1741</v>
      </c>
      <c r="EY42" s="70" t="s">
        <v>1741</v>
      </c>
      <c r="EZ42" s="71" t="s">
        <v>1544</v>
      </c>
      <c r="FA42" s="60" t="s">
        <v>1741</v>
      </c>
      <c r="FB42" s="56">
        <v>0</v>
      </c>
      <c r="FC42" s="70">
        <v>0</v>
      </c>
      <c r="FD42" s="70"/>
      <c r="FE42" s="70">
        <v>0</v>
      </c>
      <c r="FF42" s="70"/>
      <c r="FG42" s="70"/>
      <c r="FH42" s="71"/>
      <c r="FI42" s="60"/>
      <c r="FJ42" s="63" t="s">
        <v>1741</v>
      </c>
      <c r="FK42" s="70">
        <v>0</v>
      </c>
      <c r="FL42" s="70">
        <v>0</v>
      </c>
      <c r="FM42" s="70">
        <v>0</v>
      </c>
      <c r="FN42" s="71"/>
      <c r="FO42" s="72"/>
      <c r="FP42" s="71"/>
      <c r="FQ42" s="60"/>
      <c r="FR42" s="73">
        <v>0</v>
      </c>
      <c r="FS42" s="74">
        <v>16</v>
      </c>
      <c r="FT42" s="74">
        <v>16</v>
      </c>
      <c r="FU42" s="75"/>
      <c r="FV42" s="74">
        <v>24</v>
      </c>
      <c r="FW42" s="90">
        <v>1</v>
      </c>
      <c r="FX42" s="91">
        <v>0.16</v>
      </c>
      <c r="FY42" s="56">
        <v>0</v>
      </c>
      <c r="FZ42" s="70">
        <v>0</v>
      </c>
      <c r="GA42" s="70"/>
      <c r="GB42" s="70">
        <v>0</v>
      </c>
      <c r="GC42" s="71"/>
      <c r="GD42" s="70"/>
      <c r="GE42" s="71"/>
      <c r="GF42" s="71"/>
      <c r="GG42" s="57"/>
      <c r="GH42" s="56">
        <v>0</v>
      </c>
      <c r="GI42" s="70">
        <v>0</v>
      </c>
      <c r="GJ42" s="70"/>
      <c r="GK42" s="70">
        <v>0</v>
      </c>
      <c r="GL42" s="71"/>
      <c r="GM42" s="70"/>
      <c r="GN42" s="71"/>
      <c r="GO42" s="71"/>
      <c r="GP42" s="57"/>
      <c r="GQ42" s="56">
        <v>0</v>
      </c>
      <c r="GR42" s="70">
        <v>0</v>
      </c>
      <c r="GS42" s="70"/>
      <c r="GT42" s="70">
        <v>0</v>
      </c>
      <c r="GU42" s="71"/>
      <c r="GV42" s="70"/>
      <c r="GW42" s="71"/>
      <c r="GX42" s="71"/>
      <c r="GY42" s="57"/>
      <c r="GZ42" s="63"/>
      <c r="HA42" s="70">
        <v>0</v>
      </c>
      <c r="HB42" s="70">
        <v>0</v>
      </c>
      <c r="HC42" s="70"/>
      <c r="HD42" s="70">
        <v>0</v>
      </c>
      <c r="HE42" s="71"/>
      <c r="HF42" s="70"/>
      <c r="HG42" s="71"/>
      <c r="HH42" s="71"/>
      <c r="HI42" s="57"/>
      <c r="HJ42" s="63" t="s">
        <v>1873</v>
      </c>
      <c r="HK42" s="70">
        <v>26</v>
      </c>
      <c r="HL42" s="70">
        <v>21</v>
      </c>
      <c r="HM42" s="70"/>
      <c r="HN42" s="70"/>
      <c r="HO42" s="71"/>
      <c r="HP42" s="70"/>
      <c r="HQ42" s="71"/>
      <c r="HR42" s="71"/>
      <c r="HS42" s="65"/>
      <c r="HT42" s="78">
        <v>30</v>
      </c>
      <c r="HU42" s="78">
        <v>0.02</v>
      </c>
      <c r="HV42" s="78">
        <v>20</v>
      </c>
      <c r="HW42" s="51"/>
      <c r="HX42" s="79"/>
      <c r="HY42" s="70">
        <v>170</v>
      </c>
      <c r="HZ42" s="70">
        <v>190</v>
      </c>
      <c r="IA42" s="70"/>
      <c r="IB42" s="70"/>
      <c r="IC42" s="70"/>
      <c r="ID42" s="81">
        <v>0.99</v>
      </c>
      <c r="IE42" s="81"/>
      <c r="IF42" s="80"/>
      <c r="IG42" s="56">
        <v>0</v>
      </c>
      <c r="IH42" s="70">
        <v>0</v>
      </c>
      <c r="II42" s="70"/>
      <c r="IJ42" s="70">
        <v>0</v>
      </c>
      <c r="IK42" s="70"/>
      <c r="IL42" s="81"/>
      <c r="IM42" s="89"/>
      <c r="IN42" s="56">
        <v>0</v>
      </c>
      <c r="IO42" s="70">
        <v>0</v>
      </c>
      <c r="IP42" s="70"/>
      <c r="IQ42" s="70">
        <v>0</v>
      </c>
      <c r="IR42" s="70"/>
      <c r="IS42" s="81"/>
      <c r="IT42" s="81"/>
      <c r="IU42" s="80"/>
      <c r="IV42" s="51"/>
    </row>
    <row r="43" spans="1:256" ht="55.5" customHeight="1">
      <c r="A43" s="36">
        <v>41</v>
      </c>
      <c r="B43" s="51" t="s">
        <v>876</v>
      </c>
      <c r="C43" s="113" t="s">
        <v>56</v>
      </c>
      <c r="D43" s="51" t="s">
        <v>1527</v>
      </c>
      <c r="E43" s="51" t="s">
        <v>358</v>
      </c>
      <c r="F43" s="51" t="s">
        <v>359</v>
      </c>
      <c r="G43" s="51" t="s">
        <v>360</v>
      </c>
      <c r="H43" s="51" t="s">
        <v>361</v>
      </c>
      <c r="I43" s="113" t="s">
        <v>57</v>
      </c>
      <c r="J43" s="115"/>
      <c r="K43" s="113" t="s">
        <v>58</v>
      </c>
      <c r="L43" s="51" t="s">
        <v>362</v>
      </c>
      <c r="M43" s="51" t="s">
        <v>363</v>
      </c>
      <c r="N43" s="52" t="s">
        <v>477</v>
      </c>
      <c r="O43" s="51" t="s">
        <v>876</v>
      </c>
      <c r="P43" s="53" t="s">
        <v>478</v>
      </c>
      <c r="Q43" s="53" t="s">
        <v>479</v>
      </c>
      <c r="R43" s="53" t="s">
        <v>480</v>
      </c>
      <c r="S43" s="51"/>
      <c r="T43" s="54" t="s">
        <v>364</v>
      </c>
      <c r="U43" s="54" t="s">
        <v>481</v>
      </c>
      <c r="V43" s="51" t="s">
        <v>721</v>
      </c>
      <c r="W43" s="51" t="s">
        <v>1527</v>
      </c>
      <c r="X43" s="51" t="s">
        <v>482</v>
      </c>
      <c r="Y43" s="51" t="s">
        <v>483</v>
      </c>
      <c r="Z43" s="51"/>
      <c r="AA43" s="51" t="s">
        <v>484</v>
      </c>
      <c r="AB43" s="51" t="s">
        <v>485</v>
      </c>
      <c r="AC43" s="51"/>
      <c r="AD43" s="53" t="s">
        <v>486</v>
      </c>
      <c r="AE43" s="53"/>
      <c r="AF43" s="52"/>
      <c r="AG43" s="53"/>
      <c r="AH43" s="54" t="s">
        <v>487</v>
      </c>
      <c r="AI43" s="51"/>
      <c r="AJ43" s="51"/>
      <c r="AK43" s="51" t="s">
        <v>488</v>
      </c>
      <c r="AL43" s="51">
        <v>1960</v>
      </c>
      <c r="AM43" s="51">
        <f t="shared" si="0"/>
        <v>47</v>
      </c>
      <c r="AN43" s="51" t="s">
        <v>1201</v>
      </c>
      <c r="AO43" s="54"/>
      <c r="AP43" s="51" t="s">
        <v>1736</v>
      </c>
      <c r="AQ43" s="51" t="s">
        <v>722</v>
      </c>
      <c r="AR43" s="51"/>
      <c r="AS43" s="51" t="s">
        <v>1206</v>
      </c>
      <c r="AT43" s="51" t="s">
        <v>362</v>
      </c>
      <c r="AU43" s="55" t="s">
        <v>363</v>
      </c>
      <c r="AV43" s="51" t="s">
        <v>876</v>
      </c>
      <c r="AW43" s="51">
        <v>400001</v>
      </c>
      <c r="AX43" s="53" t="s">
        <v>723</v>
      </c>
      <c r="AY43" s="53" t="s">
        <v>489</v>
      </c>
      <c r="AZ43" s="53"/>
      <c r="BA43" s="51"/>
      <c r="BB43" s="54"/>
      <c r="BC43" s="54"/>
      <c r="BD43" s="51">
        <v>1976</v>
      </c>
      <c r="BE43" s="51"/>
      <c r="BF43" s="51" t="s">
        <v>1736</v>
      </c>
      <c r="BG43" s="51" t="s">
        <v>490</v>
      </c>
      <c r="BH43" s="53" t="s">
        <v>723</v>
      </c>
      <c r="BI43" s="52"/>
      <c r="BJ43" s="54"/>
      <c r="BK43" s="51"/>
      <c r="BL43" s="51"/>
      <c r="BM43" s="51" t="s">
        <v>1736</v>
      </c>
      <c r="BN43" s="51" t="s">
        <v>943</v>
      </c>
      <c r="BO43" s="56">
        <v>170</v>
      </c>
      <c r="BP43" s="57">
        <v>13</v>
      </c>
      <c r="BQ43" s="56">
        <v>635</v>
      </c>
      <c r="BR43" s="57">
        <v>145</v>
      </c>
      <c r="BS43" s="56">
        <v>421</v>
      </c>
      <c r="BT43" s="57">
        <v>38</v>
      </c>
      <c r="BU43" s="92"/>
      <c r="BV43" s="106">
        <v>0.5</v>
      </c>
      <c r="BW43" s="94">
        <v>0.6</v>
      </c>
      <c r="BX43" s="106">
        <v>0.1</v>
      </c>
      <c r="BY43" s="94">
        <v>0.3</v>
      </c>
      <c r="BZ43" s="106">
        <v>0.05</v>
      </c>
      <c r="CA43" s="94">
        <v>0.02</v>
      </c>
      <c r="CB43" s="106">
        <v>0.05</v>
      </c>
      <c r="CC43" s="94">
        <v>0</v>
      </c>
      <c r="CD43" s="106">
        <v>0.3</v>
      </c>
      <c r="CE43" s="107">
        <v>0.08</v>
      </c>
      <c r="CF43" s="62"/>
      <c r="CG43" s="63">
        <v>13</v>
      </c>
      <c r="CH43" s="64">
        <v>1</v>
      </c>
      <c r="CI43" s="65">
        <v>6</v>
      </c>
      <c r="CJ43" s="63">
        <v>0</v>
      </c>
      <c r="CK43" s="64">
        <v>0</v>
      </c>
      <c r="CL43" s="65">
        <v>3</v>
      </c>
      <c r="CM43" s="69">
        <v>15</v>
      </c>
      <c r="CN43" s="63">
        <v>7</v>
      </c>
      <c r="CO43" s="64">
        <v>6</v>
      </c>
      <c r="CP43" s="65">
        <f t="shared" si="1"/>
        <v>13</v>
      </c>
      <c r="CQ43" s="63">
        <v>1</v>
      </c>
      <c r="CR43" s="64">
        <v>0</v>
      </c>
      <c r="CS43" s="65">
        <v>1</v>
      </c>
      <c r="CT43" s="63">
        <v>6</v>
      </c>
      <c r="CU43" s="64">
        <v>6</v>
      </c>
      <c r="CV43" s="65">
        <v>12</v>
      </c>
      <c r="CW43" s="63">
        <v>5</v>
      </c>
      <c r="CX43" s="64">
        <v>2</v>
      </c>
      <c r="CY43" s="65">
        <v>7</v>
      </c>
      <c r="CZ43" s="63">
        <v>7</v>
      </c>
      <c r="DA43" s="64">
        <v>6</v>
      </c>
      <c r="DB43" s="65">
        <v>13</v>
      </c>
      <c r="DC43" s="63">
        <v>0</v>
      </c>
      <c r="DD43" s="64">
        <v>0</v>
      </c>
      <c r="DE43" s="65">
        <v>0</v>
      </c>
      <c r="DF43" s="63">
        <v>0</v>
      </c>
      <c r="DG43" s="64">
        <v>0</v>
      </c>
      <c r="DH43" s="65">
        <v>0</v>
      </c>
      <c r="DI43" s="63">
        <v>4</v>
      </c>
      <c r="DJ43" s="64">
        <v>6</v>
      </c>
      <c r="DK43" s="65">
        <v>10</v>
      </c>
      <c r="DL43" s="63">
        <v>3</v>
      </c>
      <c r="DM43" s="64">
        <v>0</v>
      </c>
      <c r="DN43" s="65">
        <v>3</v>
      </c>
      <c r="DO43" s="63">
        <v>7</v>
      </c>
      <c r="DP43" s="64">
        <v>6</v>
      </c>
      <c r="DQ43" s="65">
        <v>13</v>
      </c>
      <c r="DR43" s="63">
        <v>0</v>
      </c>
      <c r="DS43" s="64">
        <v>0</v>
      </c>
      <c r="DT43" s="65">
        <v>0</v>
      </c>
      <c r="DU43" s="63">
        <v>0</v>
      </c>
      <c r="DV43" s="64">
        <v>0</v>
      </c>
      <c r="DW43" s="65">
        <v>0</v>
      </c>
      <c r="DX43" s="63">
        <v>0</v>
      </c>
      <c r="DY43" s="64">
        <v>0</v>
      </c>
      <c r="DZ43" s="65">
        <v>0</v>
      </c>
      <c r="EA43" s="63">
        <v>6</v>
      </c>
      <c r="EB43" s="64">
        <v>6</v>
      </c>
      <c r="EC43" s="65">
        <v>12</v>
      </c>
      <c r="ED43" s="63">
        <v>1</v>
      </c>
      <c r="EE43" s="64">
        <v>0</v>
      </c>
      <c r="EF43" s="65">
        <v>1</v>
      </c>
      <c r="EG43" s="62"/>
      <c r="EH43" s="63">
        <v>4</v>
      </c>
      <c r="EI43" s="64">
        <v>1</v>
      </c>
      <c r="EJ43" s="65">
        <v>5</v>
      </c>
      <c r="EK43" s="63">
        <v>2</v>
      </c>
      <c r="EL43" s="64">
        <v>2</v>
      </c>
      <c r="EM43" s="65">
        <v>4</v>
      </c>
      <c r="EN43" s="63">
        <v>2</v>
      </c>
      <c r="EO43" s="64">
        <v>0</v>
      </c>
      <c r="EP43" s="65">
        <v>2</v>
      </c>
      <c r="EQ43" s="63">
        <v>0</v>
      </c>
      <c r="ER43" s="64">
        <v>0</v>
      </c>
      <c r="ES43" s="65">
        <v>0</v>
      </c>
      <c r="ET43" s="56">
        <v>0</v>
      </c>
      <c r="EU43" s="70">
        <v>0</v>
      </c>
      <c r="EV43" s="70"/>
      <c r="EW43" s="70">
        <v>0</v>
      </c>
      <c r="EX43" s="71"/>
      <c r="EY43" s="70"/>
      <c r="EZ43" s="71"/>
      <c r="FA43" s="60"/>
      <c r="FB43" s="56">
        <v>0</v>
      </c>
      <c r="FC43" s="70">
        <v>0</v>
      </c>
      <c r="FD43" s="70"/>
      <c r="FE43" s="70">
        <v>0</v>
      </c>
      <c r="FF43" s="70"/>
      <c r="FG43" s="70"/>
      <c r="FH43" s="71"/>
      <c r="FI43" s="60"/>
      <c r="FJ43" s="63" t="s">
        <v>944</v>
      </c>
      <c r="FK43" s="70">
        <v>10</v>
      </c>
      <c r="FL43" s="70">
        <v>1</v>
      </c>
      <c r="FM43" s="101" t="s">
        <v>197</v>
      </c>
      <c r="FN43" s="71">
        <v>0</v>
      </c>
      <c r="FO43" s="72">
        <v>5</v>
      </c>
      <c r="FP43" s="71">
        <v>0.6</v>
      </c>
      <c r="FQ43" s="60">
        <v>0.7</v>
      </c>
      <c r="FR43" s="73">
        <v>20</v>
      </c>
      <c r="FS43" s="74">
        <v>25</v>
      </c>
      <c r="FT43" s="102" t="s">
        <v>491</v>
      </c>
      <c r="FU43" s="75">
        <v>0.6</v>
      </c>
      <c r="FV43" s="102" t="s">
        <v>863</v>
      </c>
      <c r="FW43" s="90">
        <v>0.3</v>
      </c>
      <c r="FX43" s="91">
        <v>0.5</v>
      </c>
      <c r="FY43" s="56">
        <v>0</v>
      </c>
      <c r="FZ43" s="70">
        <v>0</v>
      </c>
      <c r="GA43" s="70"/>
      <c r="GB43" s="70">
        <v>0</v>
      </c>
      <c r="GC43" s="71"/>
      <c r="GD43" s="70"/>
      <c r="GE43" s="71"/>
      <c r="GF43" s="71"/>
      <c r="GG43" s="57"/>
      <c r="GH43" s="56">
        <v>0</v>
      </c>
      <c r="GI43" s="70">
        <v>0</v>
      </c>
      <c r="GJ43" s="70"/>
      <c r="GK43" s="70">
        <v>0</v>
      </c>
      <c r="GL43" s="71"/>
      <c r="GM43" s="70"/>
      <c r="GN43" s="71"/>
      <c r="GO43" s="71"/>
      <c r="GP43" s="57"/>
      <c r="GQ43" s="56">
        <v>0</v>
      </c>
      <c r="GR43" s="70">
        <v>0</v>
      </c>
      <c r="GS43" s="70"/>
      <c r="GT43" s="70">
        <v>0</v>
      </c>
      <c r="GU43" s="71"/>
      <c r="GV43" s="70"/>
      <c r="GW43" s="71"/>
      <c r="GX43" s="71"/>
      <c r="GY43" s="57"/>
      <c r="GZ43" s="63"/>
      <c r="HA43" s="70">
        <v>0</v>
      </c>
      <c r="HB43" s="70">
        <v>0</v>
      </c>
      <c r="HC43" s="70"/>
      <c r="HD43" s="70">
        <v>0</v>
      </c>
      <c r="HE43" s="71"/>
      <c r="HF43" s="70"/>
      <c r="HG43" s="71"/>
      <c r="HH43" s="71"/>
      <c r="HI43" s="57"/>
      <c r="HJ43" s="63"/>
      <c r="HK43" s="70">
        <v>0</v>
      </c>
      <c r="HL43" s="70">
        <v>0</v>
      </c>
      <c r="HM43" s="70"/>
      <c r="HN43" s="70">
        <v>0</v>
      </c>
      <c r="HO43" s="71"/>
      <c r="HP43" s="70"/>
      <c r="HQ43" s="81"/>
      <c r="HR43" s="81"/>
      <c r="HS43" s="65"/>
      <c r="HT43" s="78">
        <v>60</v>
      </c>
      <c r="HU43" s="78">
        <v>0</v>
      </c>
      <c r="HV43" s="88">
        <v>5</v>
      </c>
      <c r="HW43" s="51" t="s">
        <v>492</v>
      </c>
      <c r="HX43" s="79" t="s">
        <v>1736</v>
      </c>
      <c r="HY43" s="70">
        <v>0</v>
      </c>
      <c r="HZ43" s="70">
        <v>0</v>
      </c>
      <c r="IA43" s="70"/>
      <c r="IB43" s="70">
        <v>0</v>
      </c>
      <c r="IC43" s="70"/>
      <c r="ID43" s="71"/>
      <c r="IE43" s="71">
        <v>0</v>
      </c>
      <c r="IF43" s="80"/>
      <c r="IG43" s="56">
        <v>50</v>
      </c>
      <c r="IH43" s="70">
        <v>62</v>
      </c>
      <c r="II43" s="70">
        <v>72</v>
      </c>
      <c r="IJ43" s="101" t="s">
        <v>493</v>
      </c>
      <c r="IK43" s="70">
        <v>12</v>
      </c>
      <c r="IL43" s="81">
        <v>0.8</v>
      </c>
      <c r="IM43" s="89">
        <v>0.4</v>
      </c>
      <c r="IN43" s="56">
        <v>0</v>
      </c>
      <c r="IO43" s="70">
        <v>0</v>
      </c>
      <c r="IP43" s="70"/>
      <c r="IQ43" s="70">
        <v>0</v>
      </c>
      <c r="IR43" s="70"/>
      <c r="IS43" s="81"/>
      <c r="IT43" s="81"/>
      <c r="IU43" s="80"/>
      <c r="IV43" s="51" t="s">
        <v>312</v>
      </c>
    </row>
    <row r="44" spans="1:256" ht="26.25" customHeight="1">
      <c r="A44" s="36">
        <v>42</v>
      </c>
      <c r="B44" s="51" t="s">
        <v>876</v>
      </c>
      <c r="C44" s="51" t="s">
        <v>868</v>
      </c>
      <c r="D44" s="51"/>
      <c r="E44" s="51" t="s">
        <v>872</v>
      </c>
      <c r="F44" s="51" t="s">
        <v>869</v>
      </c>
      <c r="G44" s="51" t="s">
        <v>870</v>
      </c>
      <c r="H44" s="51" t="s">
        <v>871</v>
      </c>
      <c r="I44" s="51" t="s">
        <v>873</v>
      </c>
      <c r="J44" s="51"/>
      <c r="K44" s="51" t="s">
        <v>874</v>
      </c>
      <c r="L44" s="51" t="s">
        <v>875</v>
      </c>
      <c r="M44" s="51"/>
      <c r="N44" s="52"/>
      <c r="O44" s="51" t="s">
        <v>876</v>
      </c>
      <c r="P44" s="52"/>
      <c r="Q44" s="52"/>
      <c r="R44" s="52"/>
      <c r="S44" s="52"/>
      <c r="T44" s="54" t="s">
        <v>877</v>
      </c>
      <c r="U44" s="54"/>
      <c r="V44" s="51" t="s">
        <v>878</v>
      </c>
      <c r="W44" s="51" t="s">
        <v>110</v>
      </c>
      <c r="X44" s="51" t="s">
        <v>879</v>
      </c>
      <c r="Y44" s="51" t="s">
        <v>880</v>
      </c>
      <c r="Z44" s="51"/>
      <c r="AA44" s="51" t="s">
        <v>881</v>
      </c>
      <c r="AB44" s="51" t="s">
        <v>882</v>
      </c>
      <c r="AC44" s="51" t="s">
        <v>1199</v>
      </c>
      <c r="AD44" s="52"/>
      <c r="AE44" s="52"/>
      <c r="AF44" s="52"/>
      <c r="AG44" s="52"/>
      <c r="AH44" s="52"/>
      <c r="AI44" s="52"/>
      <c r="AJ44" s="51" t="s">
        <v>2051</v>
      </c>
      <c r="AK44" s="51" t="s">
        <v>2053</v>
      </c>
      <c r="AL44" s="51">
        <v>1976</v>
      </c>
      <c r="AM44" s="51">
        <f t="shared" si="0"/>
        <v>31</v>
      </c>
      <c r="AN44" s="51" t="s">
        <v>1201</v>
      </c>
      <c r="AO44" s="51"/>
      <c r="AP44" s="52"/>
      <c r="AQ44" s="51" t="s">
        <v>658</v>
      </c>
      <c r="AR44" s="51"/>
      <c r="AS44" s="51" t="s">
        <v>1206</v>
      </c>
      <c r="AT44" s="51" t="s">
        <v>875</v>
      </c>
      <c r="AU44" s="51"/>
      <c r="AV44" s="51" t="s">
        <v>876</v>
      </c>
      <c r="AW44" s="51"/>
      <c r="AX44" s="52"/>
      <c r="AY44" s="52"/>
      <c r="AZ44" s="52"/>
      <c r="BA44" s="52"/>
      <c r="BB44" s="52"/>
      <c r="BC44" s="52"/>
      <c r="BD44" s="51">
        <v>1983</v>
      </c>
      <c r="BE44" s="51"/>
      <c r="BF44" s="51" t="s">
        <v>1736</v>
      </c>
      <c r="BG44" s="52"/>
      <c r="BH44" s="52"/>
      <c r="BI44" s="52"/>
      <c r="BJ44" s="52"/>
      <c r="BK44" s="51"/>
      <c r="BL44" s="51"/>
      <c r="BM44" s="51" t="s">
        <v>1736</v>
      </c>
      <c r="BN44" s="51" t="s">
        <v>659</v>
      </c>
      <c r="BO44" s="56">
        <v>1800</v>
      </c>
      <c r="BP44" s="57">
        <v>7</v>
      </c>
      <c r="BQ44" s="56">
        <v>15000</v>
      </c>
      <c r="BR44" s="57">
        <v>400</v>
      </c>
      <c r="BS44" s="56">
        <v>3000</v>
      </c>
      <c r="BT44" s="57">
        <v>0</v>
      </c>
      <c r="BU44" s="92"/>
      <c r="BV44" s="93">
        <v>0.7</v>
      </c>
      <c r="BW44" s="105"/>
      <c r="BX44" s="93">
        <v>0.1</v>
      </c>
      <c r="BY44" s="105"/>
      <c r="BZ44" s="93">
        <v>0.04</v>
      </c>
      <c r="CA44" s="105"/>
      <c r="CB44" s="93">
        <v>0.01</v>
      </c>
      <c r="CC44" s="105"/>
      <c r="CD44" s="93">
        <v>0.15</v>
      </c>
      <c r="CE44" s="107"/>
      <c r="CF44" s="62"/>
      <c r="CG44" s="63">
        <v>7</v>
      </c>
      <c r="CH44" s="64">
        <v>0</v>
      </c>
      <c r="CI44" s="65">
        <v>0</v>
      </c>
      <c r="CJ44" s="63">
        <v>0</v>
      </c>
      <c r="CK44" s="64">
        <v>0</v>
      </c>
      <c r="CL44" s="65">
        <v>0</v>
      </c>
      <c r="CM44" s="69">
        <v>7</v>
      </c>
      <c r="CN44" s="63">
        <v>6</v>
      </c>
      <c r="CO44" s="64">
        <v>1</v>
      </c>
      <c r="CP44" s="65">
        <f t="shared" si="1"/>
        <v>7</v>
      </c>
      <c r="CQ44" s="63">
        <v>0</v>
      </c>
      <c r="CR44" s="64">
        <v>0</v>
      </c>
      <c r="CS44" s="65">
        <v>0</v>
      </c>
      <c r="CT44" s="63">
        <v>5</v>
      </c>
      <c r="CU44" s="64">
        <v>1</v>
      </c>
      <c r="CV44" s="65">
        <v>6</v>
      </c>
      <c r="CW44" s="63">
        <v>4</v>
      </c>
      <c r="CX44" s="64">
        <v>1</v>
      </c>
      <c r="CY44" s="65">
        <v>5</v>
      </c>
      <c r="CZ44" s="63">
        <v>0</v>
      </c>
      <c r="DA44" s="64">
        <v>0</v>
      </c>
      <c r="DB44" s="65">
        <v>0</v>
      </c>
      <c r="DC44" s="63">
        <v>0</v>
      </c>
      <c r="DD44" s="64">
        <v>0</v>
      </c>
      <c r="DE44" s="65">
        <v>0</v>
      </c>
      <c r="DF44" s="63">
        <v>1</v>
      </c>
      <c r="DG44" s="64">
        <v>0</v>
      </c>
      <c r="DH44" s="65">
        <v>1</v>
      </c>
      <c r="DI44" s="63">
        <v>4</v>
      </c>
      <c r="DJ44" s="64">
        <v>1</v>
      </c>
      <c r="DK44" s="65">
        <v>5</v>
      </c>
      <c r="DL44" s="63">
        <v>2</v>
      </c>
      <c r="DM44" s="64">
        <v>0</v>
      </c>
      <c r="DN44" s="65">
        <v>2</v>
      </c>
      <c r="DO44" s="63">
        <v>7</v>
      </c>
      <c r="DP44" s="64">
        <v>0</v>
      </c>
      <c r="DQ44" s="65">
        <v>7</v>
      </c>
      <c r="DR44" s="63">
        <v>0</v>
      </c>
      <c r="DS44" s="64">
        <v>0</v>
      </c>
      <c r="DT44" s="65">
        <v>0</v>
      </c>
      <c r="DU44" s="63">
        <v>0</v>
      </c>
      <c r="DV44" s="64">
        <v>0</v>
      </c>
      <c r="DW44" s="65">
        <v>0</v>
      </c>
      <c r="DX44" s="63">
        <v>3</v>
      </c>
      <c r="DY44" s="64">
        <v>0</v>
      </c>
      <c r="DZ44" s="65">
        <v>3</v>
      </c>
      <c r="EA44" s="63">
        <v>2</v>
      </c>
      <c r="EB44" s="64">
        <v>1</v>
      </c>
      <c r="EC44" s="65">
        <v>3</v>
      </c>
      <c r="ED44" s="63">
        <v>0</v>
      </c>
      <c r="EE44" s="64">
        <v>0</v>
      </c>
      <c r="EF44" s="65">
        <v>0</v>
      </c>
      <c r="EG44" s="62"/>
      <c r="EH44" s="63"/>
      <c r="EI44" s="64"/>
      <c r="EJ44" s="65"/>
      <c r="EK44" s="63"/>
      <c r="EL44" s="64"/>
      <c r="EM44" s="65"/>
      <c r="EN44" s="63"/>
      <c r="EO44" s="64"/>
      <c r="EP44" s="65"/>
      <c r="EQ44" s="63"/>
      <c r="ER44" s="64"/>
      <c r="ES44" s="65"/>
      <c r="ET44" s="56">
        <v>0</v>
      </c>
      <c r="EU44" s="70">
        <v>0</v>
      </c>
      <c r="EV44" s="70"/>
      <c r="EW44" s="70">
        <v>0</v>
      </c>
      <c r="EX44" s="71"/>
      <c r="EY44" s="70"/>
      <c r="EZ44" s="71"/>
      <c r="FA44" s="60"/>
      <c r="FB44" s="56">
        <v>0</v>
      </c>
      <c r="FC44" s="70">
        <v>0</v>
      </c>
      <c r="FD44" s="70"/>
      <c r="FE44" s="70">
        <v>0</v>
      </c>
      <c r="FF44" s="70"/>
      <c r="FG44" s="70"/>
      <c r="FH44" s="71"/>
      <c r="FI44" s="60"/>
      <c r="FJ44" s="63"/>
      <c r="FK44" s="70">
        <v>0</v>
      </c>
      <c r="FL44" s="70">
        <v>0</v>
      </c>
      <c r="FM44" s="70">
        <v>0</v>
      </c>
      <c r="FN44" s="71"/>
      <c r="FO44" s="72"/>
      <c r="FP44" s="71"/>
      <c r="FQ44" s="60"/>
      <c r="FR44" s="73">
        <v>0</v>
      </c>
      <c r="FS44" s="74">
        <v>0</v>
      </c>
      <c r="FT44" s="74">
        <v>0</v>
      </c>
      <c r="FU44" s="75"/>
      <c r="FV44" s="74"/>
      <c r="FW44" s="90"/>
      <c r="FX44" s="91"/>
      <c r="FY44" s="56">
        <v>0</v>
      </c>
      <c r="FZ44" s="70">
        <v>0</v>
      </c>
      <c r="GA44" s="70"/>
      <c r="GB44" s="70">
        <v>0</v>
      </c>
      <c r="GC44" s="71"/>
      <c r="GD44" s="70"/>
      <c r="GE44" s="71"/>
      <c r="GF44" s="71"/>
      <c r="GG44" s="57"/>
      <c r="GH44" s="56">
        <v>0</v>
      </c>
      <c r="GI44" s="70">
        <v>0</v>
      </c>
      <c r="GJ44" s="70"/>
      <c r="GK44" s="70">
        <v>0</v>
      </c>
      <c r="GL44" s="71"/>
      <c r="GM44" s="70"/>
      <c r="GN44" s="71"/>
      <c r="GO44" s="71"/>
      <c r="GP44" s="57"/>
      <c r="GQ44" s="56">
        <v>0</v>
      </c>
      <c r="GR44" s="70">
        <v>0</v>
      </c>
      <c r="GS44" s="70"/>
      <c r="GT44" s="70">
        <v>0</v>
      </c>
      <c r="GU44" s="71"/>
      <c r="GV44" s="70"/>
      <c r="GW44" s="71"/>
      <c r="GX44" s="71"/>
      <c r="GY44" s="57"/>
      <c r="GZ44" s="97"/>
      <c r="HA44" s="70">
        <v>82</v>
      </c>
      <c r="HB44" s="70">
        <v>90</v>
      </c>
      <c r="HC44" s="70"/>
      <c r="HD44" s="70">
        <v>174</v>
      </c>
      <c r="HE44" s="71"/>
      <c r="HF44" s="70">
        <v>9</v>
      </c>
      <c r="HG44" s="71">
        <v>0.76</v>
      </c>
      <c r="HH44" s="71">
        <v>0.42</v>
      </c>
      <c r="HI44" s="57"/>
      <c r="HJ44" s="63"/>
      <c r="HK44" s="70">
        <v>0</v>
      </c>
      <c r="HL44" s="70">
        <v>0</v>
      </c>
      <c r="HM44" s="70"/>
      <c r="HN44" s="70">
        <v>0</v>
      </c>
      <c r="HO44" s="71"/>
      <c r="HP44" s="70"/>
      <c r="HQ44" s="81"/>
      <c r="HR44" s="81"/>
      <c r="HS44" s="65"/>
      <c r="HT44" s="78">
        <v>60</v>
      </c>
      <c r="HU44" s="78">
        <v>0</v>
      </c>
      <c r="HV44" s="78">
        <v>30</v>
      </c>
      <c r="HW44" s="51" t="s">
        <v>660</v>
      </c>
      <c r="HX44" s="79" t="s">
        <v>1736</v>
      </c>
      <c r="HY44" s="70">
        <v>0</v>
      </c>
      <c r="HZ44" s="70">
        <v>0</v>
      </c>
      <c r="IA44" s="70"/>
      <c r="IB44" s="70">
        <v>0</v>
      </c>
      <c r="IC44" s="70"/>
      <c r="ID44" s="71"/>
      <c r="IE44" s="71">
        <v>0</v>
      </c>
      <c r="IF44" s="80"/>
      <c r="IG44" s="56">
        <v>0</v>
      </c>
      <c r="IH44" s="70">
        <v>0</v>
      </c>
      <c r="II44" s="70"/>
      <c r="IJ44" s="70">
        <v>0</v>
      </c>
      <c r="IK44" s="70"/>
      <c r="IL44" s="71"/>
      <c r="IM44" s="60"/>
      <c r="IN44" s="56">
        <v>0</v>
      </c>
      <c r="IO44" s="70">
        <v>0</v>
      </c>
      <c r="IP44" s="70"/>
      <c r="IQ44" s="70">
        <v>0</v>
      </c>
      <c r="IR44" s="70"/>
      <c r="IS44" s="71"/>
      <c r="IT44" s="71"/>
      <c r="IU44" s="65"/>
      <c r="IV44" s="51" t="s">
        <v>661</v>
      </c>
    </row>
    <row r="45" spans="1:256" ht="51">
      <c r="A45" s="36">
        <v>43</v>
      </c>
      <c r="B45" s="51" t="s">
        <v>876</v>
      </c>
      <c r="C45" s="51" t="s">
        <v>615</v>
      </c>
      <c r="D45" s="51" t="s">
        <v>1527</v>
      </c>
      <c r="E45" s="51" t="s">
        <v>616</v>
      </c>
      <c r="F45" s="51" t="s">
        <v>617</v>
      </c>
      <c r="G45" s="51" t="s">
        <v>618</v>
      </c>
      <c r="H45" s="51" t="s">
        <v>619</v>
      </c>
      <c r="I45" s="51" t="s">
        <v>1572</v>
      </c>
      <c r="J45" s="51"/>
      <c r="K45" s="51" t="s">
        <v>620</v>
      </c>
      <c r="L45" s="51" t="s">
        <v>621</v>
      </c>
      <c r="M45" s="51" t="s">
        <v>2038</v>
      </c>
      <c r="N45" s="52"/>
      <c r="O45" s="51" t="s">
        <v>876</v>
      </c>
      <c r="P45" s="53" t="s">
        <v>622</v>
      </c>
      <c r="Q45" s="51"/>
      <c r="R45" s="53" t="s">
        <v>623</v>
      </c>
      <c r="S45" s="53"/>
      <c r="T45" s="54" t="s">
        <v>624</v>
      </c>
      <c r="U45" s="54" t="s">
        <v>625</v>
      </c>
      <c r="V45" s="51" t="s">
        <v>626</v>
      </c>
      <c r="W45" s="51" t="s">
        <v>1527</v>
      </c>
      <c r="X45" s="51" t="s">
        <v>627</v>
      </c>
      <c r="Y45" s="51" t="s">
        <v>628</v>
      </c>
      <c r="Z45" s="51" t="s">
        <v>629</v>
      </c>
      <c r="AA45" s="51" t="s">
        <v>630</v>
      </c>
      <c r="AB45" s="51" t="s">
        <v>710</v>
      </c>
      <c r="AC45" s="51" t="s">
        <v>1199</v>
      </c>
      <c r="AD45" s="52"/>
      <c r="AE45" s="52"/>
      <c r="AF45" s="52"/>
      <c r="AG45" s="52"/>
      <c r="AH45" s="54" t="s">
        <v>631</v>
      </c>
      <c r="AI45" s="52"/>
      <c r="AJ45" s="51"/>
      <c r="AK45" s="51" t="s">
        <v>632</v>
      </c>
      <c r="AL45" s="51">
        <v>1962</v>
      </c>
      <c r="AM45" s="51">
        <f t="shared" si="0"/>
        <v>45</v>
      </c>
      <c r="AN45" s="51" t="s">
        <v>1201</v>
      </c>
      <c r="AO45" s="54" t="s">
        <v>633</v>
      </c>
      <c r="AP45" s="51" t="s">
        <v>1736</v>
      </c>
      <c r="AQ45" s="51" t="s">
        <v>634</v>
      </c>
      <c r="AR45" s="51"/>
      <c r="AS45" s="51" t="s">
        <v>1206</v>
      </c>
      <c r="AT45" s="51" t="s">
        <v>621</v>
      </c>
      <c r="AU45" s="51" t="s">
        <v>2038</v>
      </c>
      <c r="AV45" s="51" t="s">
        <v>876</v>
      </c>
      <c r="AW45" s="51"/>
      <c r="AX45" s="52"/>
      <c r="AY45" s="52"/>
      <c r="AZ45" s="52" t="s">
        <v>623</v>
      </c>
      <c r="BA45" s="52"/>
      <c r="BB45" s="52"/>
      <c r="BC45" s="52"/>
      <c r="BD45" s="51">
        <v>1972</v>
      </c>
      <c r="BE45" s="51"/>
      <c r="BF45" s="51" t="s">
        <v>1736</v>
      </c>
      <c r="BG45" s="55" t="s">
        <v>1576</v>
      </c>
      <c r="BH45" s="52" t="s">
        <v>1576</v>
      </c>
      <c r="BI45" s="52" t="s">
        <v>1576</v>
      </c>
      <c r="BJ45" s="51" t="s">
        <v>1576</v>
      </c>
      <c r="BK45" s="51"/>
      <c r="BL45" s="51"/>
      <c r="BM45" s="51" t="s">
        <v>975</v>
      </c>
      <c r="BN45" s="51"/>
      <c r="BO45" s="56">
        <v>600</v>
      </c>
      <c r="BP45" s="57">
        <v>12</v>
      </c>
      <c r="BQ45" s="56">
        <v>23000</v>
      </c>
      <c r="BR45" s="57">
        <v>600</v>
      </c>
      <c r="BS45" s="56">
        <v>1000</v>
      </c>
      <c r="BT45" s="57">
        <v>28</v>
      </c>
      <c r="BU45" s="92"/>
      <c r="BV45" s="93">
        <v>0.88</v>
      </c>
      <c r="BW45" s="94">
        <v>0.9</v>
      </c>
      <c r="BX45" s="93">
        <v>0.05</v>
      </c>
      <c r="BY45" s="94">
        <v>0.04</v>
      </c>
      <c r="BZ45" s="93">
        <v>0.05</v>
      </c>
      <c r="CA45" s="94">
        <v>0.03</v>
      </c>
      <c r="CB45" s="93">
        <v>0.02</v>
      </c>
      <c r="CC45" s="94">
        <v>0.02</v>
      </c>
      <c r="CD45" s="93">
        <v>0</v>
      </c>
      <c r="CE45" s="95">
        <v>0.01</v>
      </c>
      <c r="CF45" s="62"/>
      <c r="CG45" s="63">
        <v>12</v>
      </c>
      <c r="CH45" s="64">
        <v>0</v>
      </c>
      <c r="CI45" s="65">
        <v>6</v>
      </c>
      <c r="CJ45" s="63">
        <v>0</v>
      </c>
      <c r="CK45" s="64">
        <v>0</v>
      </c>
      <c r="CL45" s="65">
        <v>0</v>
      </c>
      <c r="CM45" s="100"/>
      <c r="CN45" s="63">
        <v>10</v>
      </c>
      <c r="CO45" s="64">
        <v>2</v>
      </c>
      <c r="CP45" s="65">
        <f t="shared" si="1"/>
        <v>12</v>
      </c>
      <c r="CQ45" s="63">
        <v>0</v>
      </c>
      <c r="CR45" s="64">
        <v>0</v>
      </c>
      <c r="CS45" s="65">
        <v>0</v>
      </c>
      <c r="CT45" s="63">
        <v>8</v>
      </c>
      <c r="CU45" s="64">
        <v>2</v>
      </c>
      <c r="CV45" s="65">
        <v>10</v>
      </c>
      <c r="CW45" s="63">
        <v>2</v>
      </c>
      <c r="CX45" s="64">
        <v>0</v>
      </c>
      <c r="CY45" s="65">
        <v>2</v>
      </c>
      <c r="CZ45" s="63">
        <v>0</v>
      </c>
      <c r="DA45" s="64">
        <v>0</v>
      </c>
      <c r="DB45" s="65">
        <v>0</v>
      </c>
      <c r="DC45" s="63">
        <v>0</v>
      </c>
      <c r="DD45" s="64">
        <v>0</v>
      </c>
      <c r="DE45" s="65">
        <v>0</v>
      </c>
      <c r="DF45" s="63">
        <v>0</v>
      </c>
      <c r="DG45" s="64">
        <v>2</v>
      </c>
      <c r="DH45" s="65">
        <v>2</v>
      </c>
      <c r="DI45" s="63">
        <v>6</v>
      </c>
      <c r="DJ45" s="64">
        <v>0</v>
      </c>
      <c r="DK45" s="65">
        <v>6</v>
      </c>
      <c r="DL45" s="63">
        <v>4</v>
      </c>
      <c r="DM45" s="64">
        <v>0</v>
      </c>
      <c r="DN45" s="65">
        <v>4</v>
      </c>
      <c r="DO45" s="63">
        <v>10</v>
      </c>
      <c r="DP45" s="64">
        <v>2</v>
      </c>
      <c r="DQ45" s="65">
        <v>12</v>
      </c>
      <c r="DR45" s="63">
        <v>0</v>
      </c>
      <c r="DS45" s="64">
        <v>0</v>
      </c>
      <c r="DT45" s="65">
        <v>0</v>
      </c>
      <c r="DU45" s="63">
        <v>0</v>
      </c>
      <c r="DV45" s="64">
        <v>0</v>
      </c>
      <c r="DW45" s="65">
        <v>0</v>
      </c>
      <c r="DX45" s="63">
        <v>0</v>
      </c>
      <c r="DY45" s="64">
        <v>0</v>
      </c>
      <c r="DZ45" s="65">
        <v>0</v>
      </c>
      <c r="EA45" s="63">
        <v>8</v>
      </c>
      <c r="EB45" s="64">
        <v>0</v>
      </c>
      <c r="EC45" s="65">
        <v>8</v>
      </c>
      <c r="ED45" s="63">
        <v>2</v>
      </c>
      <c r="EE45" s="64">
        <v>2</v>
      </c>
      <c r="EF45" s="65">
        <v>4</v>
      </c>
      <c r="EG45" s="62"/>
      <c r="EH45" s="63"/>
      <c r="EI45" s="64"/>
      <c r="EJ45" s="65"/>
      <c r="EK45" s="63"/>
      <c r="EL45" s="64"/>
      <c r="EM45" s="65"/>
      <c r="EN45" s="63"/>
      <c r="EO45" s="64"/>
      <c r="EP45" s="65"/>
      <c r="EQ45" s="63"/>
      <c r="ER45" s="64"/>
      <c r="ES45" s="65"/>
      <c r="ET45" s="56">
        <v>0</v>
      </c>
      <c r="EU45" s="70">
        <v>0</v>
      </c>
      <c r="EV45" s="70"/>
      <c r="EW45" s="70">
        <v>0</v>
      </c>
      <c r="EX45" s="71"/>
      <c r="EY45" s="70"/>
      <c r="EZ45" s="71"/>
      <c r="FA45" s="60"/>
      <c r="FB45" s="56">
        <v>0</v>
      </c>
      <c r="FC45" s="70">
        <v>0</v>
      </c>
      <c r="FD45" s="70"/>
      <c r="FE45" s="70">
        <v>0</v>
      </c>
      <c r="FF45" s="70"/>
      <c r="FG45" s="70"/>
      <c r="FH45" s="71"/>
      <c r="FI45" s="60"/>
      <c r="FJ45" s="63" t="s">
        <v>1741</v>
      </c>
      <c r="FK45" s="70">
        <v>0</v>
      </c>
      <c r="FL45" s="70">
        <v>0</v>
      </c>
      <c r="FM45" s="70">
        <v>0</v>
      </c>
      <c r="FN45" s="71"/>
      <c r="FO45" s="72"/>
      <c r="FP45" s="71"/>
      <c r="FQ45" s="60"/>
      <c r="FR45" s="73">
        <v>10</v>
      </c>
      <c r="FS45" s="74">
        <v>10</v>
      </c>
      <c r="FT45" s="74">
        <v>10</v>
      </c>
      <c r="FU45" s="75"/>
      <c r="FV45" s="74">
        <v>18</v>
      </c>
      <c r="FW45" s="90">
        <v>0.03</v>
      </c>
      <c r="FX45" s="77"/>
      <c r="FY45" s="56">
        <v>0</v>
      </c>
      <c r="FZ45" s="70">
        <v>0</v>
      </c>
      <c r="GA45" s="70"/>
      <c r="GB45" s="70">
        <v>0</v>
      </c>
      <c r="GC45" s="71"/>
      <c r="GD45" s="70"/>
      <c r="GE45" s="71"/>
      <c r="GF45" s="71"/>
      <c r="GG45" s="57"/>
      <c r="GH45" s="56">
        <v>0</v>
      </c>
      <c r="GI45" s="70">
        <v>0</v>
      </c>
      <c r="GJ45" s="70"/>
      <c r="GK45" s="70">
        <v>0</v>
      </c>
      <c r="GL45" s="71"/>
      <c r="GM45" s="70"/>
      <c r="GN45" s="71"/>
      <c r="GO45" s="71"/>
      <c r="GP45" s="57" t="s">
        <v>1741</v>
      </c>
      <c r="GQ45" s="56">
        <v>0</v>
      </c>
      <c r="GR45" s="70">
        <v>0</v>
      </c>
      <c r="GS45" s="70"/>
      <c r="GT45" s="70">
        <v>0</v>
      </c>
      <c r="GU45" s="71"/>
      <c r="GV45" s="70"/>
      <c r="GW45" s="71"/>
      <c r="GX45" s="71"/>
      <c r="GY45" s="57"/>
      <c r="GZ45" s="63"/>
      <c r="HA45" s="70">
        <v>0</v>
      </c>
      <c r="HB45" s="70">
        <v>0</v>
      </c>
      <c r="HC45" s="70"/>
      <c r="HD45" s="70">
        <v>0</v>
      </c>
      <c r="HE45" s="71"/>
      <c r="HF45" s="70"/>
      <c r="HG45" s="71"/>
      <c r="HH45" s="71"/>
      <c r="HI45" s="57">
        <v>0</v>
      </c>
      <c r="HJ45" s="63"/>
      <c r="HK45" s="70">
        <v>0</v>
      </c>
      <c r="HL45" s="70">
        <v>0</v>
      </c>
      <c r="HM45" s="70"/>
      <c r="HN45" s="70">
        <v>0</v>
      </c>
      <c r="HO45" s="71"/>
      <c r="HP45" s="70"/>
      <c r="HQ45" s="81"/>
      <c r="HR45" s="81"/>
      <c r="HS45" s="65"/>
      <c r="HT45" s="78">
        <v>70</v>
      </c>
      <c r="HU45" s="78">
        <v>0.03</v>
      </c>
      <c r="HV45" s="88"/>
      <c r="HW45" s="51" t="s">
        <v>635</v>
      </c>
      <c r="HX45" s="79" t="s">
        <v>1736</v>
      </c>
      <c r="HY45" s="70">
        <v>0</v>
      </c>
      <c r="HZ45" s="70">
        <v>0</v>
      </c>
      <c r="IA45" s="70"/>
      <c r="IB45" s="70">
        <v>0</v>
      </c>
      <c r="IC45" s="70"/>
      <c r="ID45" s="81"/>
      <c r="IE45" s="81">
        <v>0</v>
      </c>
      <c r="IF45" s="80">
        <v>0</v>
      </c>
      <c r="IG45" s="56">
        <v>0</v>
      </c>
      <c r="IH45" s="70">
        <v>0</v>
      </c>
      <c r="II45" s="70"/>
      <c r="IJ45" s="70">
        <v>0</v>
      </c>
      <c r="IK45" s="70"/>
      <c r="IL45" s="81"/>
      <c r="IM45" s="89"/>
      <c r="IN45" s="56">
        <v>0</v>
      </c>
      <c r="IO45" s="70">
        <v>0</v>
      </c>
      <c r="IP45" s="70"/>
      <c r="IQ45" s="70">
        <v>0</v>
      </c>
      <c r="IR45" s="70"/>
      <c r="IS45" s="81"/>
      <c r="IT45" s="81"/>
      <c r="IU45" s="80"/>
      <c r="IV45" s="51"/>
    </row>
    <row r="46" spans="1:256" ht="25.5" customHeight="1">
      <c r="A46" s="36">
        <v>44</v>
      </c>
      <c r="B46" s="51" t="s">
        <v>876</v>
      </c>
      <c r="C46" s="51" t="s">
        <v>724</v>
      </c>
      <c r="D46" s="51" t="s">
        <v>110</v>
      </c>
      <c r="E46" s="51" t="s">
        <v>725</v>
      </c>
      <c r="F46" s="51" t="s">
        <v>726</v>
      </c>
      <c r="G46" s="51" t="s">
        <v>727</v>
      </c>
      <c r="H46" s="51" t="s">
        <v>728</v>
      </c>
      <c r="I46" s="51" t="s">
        <v>729</v>
      </c>
      <c r="J46" s="51"/>
      <c r="K46" s="51" t="s">
        <v>730</v>
      </c>
      <c r="L46" s="51" t="s">
        <v>731</v>
      </c>
      <c r="M46" s="51" t="s">
        <v>732</v>
      </c>
      <c r="N46" s="52" t="s">
        <v>733</v>
      </c>
      <c r="O46" s="51" t="s">
        <v>876</v>
      </c>
      <c r="P46" s="53" t="s">
        <v>734</v>
      </c>
      <c r="Q46" s="53" t="s">
        <v>735</v>
      </c>
      <c r="R46" s="53" t="s">
        <v>734</v>
      </c>
      <c r="S46" s="53" t="s">
        <v>735</v>
      </c>
      <c r="T46" s="51" t="s">
        <v>736</v>
      </c>
      <c r="U46" s="54"/>
      <c r="V46" s="51" t="s">
        <v>737</v>
      </c>
      <c r="W46" s="51" t="s">
        <v>4</v>
      </c>
      <c r="X46" s="51" t="s">
        <v>738</v>
      </c>
      <c r="Y46" s="51" t="s">
        <v>1552</v>
      </c>
      <c r="Z46" s="51" t="s">
        <v>1553</v>
      </c>
      <c r="AA46" s="51" t="s">
        <v>1554</v>
      </c>
      <c r="AB46" s="51" t="s">
        <v>1555</v>
      </c>
      <c r="AC46" s="51" t="s">
        <v>1199</v>
      </c>
      <c r="AD46" s="53" t="s">
        <v>1199</v>
      </c>
      <c r="AE46" s="53" t="s">
        <v>1199</v>
      </c>
      <c r="AF46" s="53" t="s">
        <v>1199</v>
      </c>
      <c r="AG46" s="53" t="s">
        <v>1199</v>
      </c>
      <c r="AH46" s="51" t="s">
        <v>1199</v>
      </c>
      <c r="AI46" s="52"/>
      <c r="AJ46" s="51" t="s">
        <v>1556</v>
      </c>
      <c r="AK46" s="51" t="s">
        <v>1557</v>
      </c>
      <c r="AL46" s="51">
        <v>1976</v>
      </c>
      <c r="AM46" s="51">
        <f t="shared" si="0"/>
        <v>31</v>
      </c>
      <c r="AN46" s="51" t="s">
        <v>1201</v>
      </c>
      <c r="AO46" s="51"/>
      <c r="AP46" s="51" t="s">
        <v>1558</v>
      </c>
      <c r="AQ46" s="51" t="s">
        <v>1559</v>
      </c>
      <c r="AR46" s="51"/>
      <c r="AS46" s="51" t="s">
        <v>1206</v>
      </c>
      <c r="AT46" s="51" t="s">
        <v>731</v>
      </c>
      <c r="AU46" s="51" t="s">
        <v>732</v>
      </c>
      <c r="AV46" s="51" t="s">
        <v>876</v>
      </c>
      <c r="AW46" s="51" t="s">
        <v>733</v>
      </c>
      <c r="AX46" s="52" t="s">
        <v>1560</v>
      </c>
      <c r="AY46" s="52" t="s">
        <v>735</v>
      </c>
      <c r="AZ46" s="52" t="s">
        <v>734</v>
      </c>
      <c r="BA46" s="52" t="s">
        <v>735</v>
      </c>
      <c r="BB46" s="54" t="s">
        <v>1561</v>
      </c>
      <c r="BC46" s="54" t="s">
        <v>736</v>
      </c>
      <c r="BD46" s="51">
        <v>1976</v>
      </c>
      <c r="BE46" s="51"/>
      <c r="BF46" s="51" t="s">
        <v>1736</v>
      </c>
      <c r="BG46" s="55" t="s">
        <v>1562</v>
      </c>
      <c r="BH46" s="52" t="s">
        <v>1199</v>
      </c>
      <c r="BI46" s="52" t="s">
        <v>1199</v>
      </c>
      <c r="BJ46" s="51" t="s">
        <v>1199</v>
      </c>
      <c r="BK46" s="51"/>
      <c r="BL46" s="51"/>
      <c r="BM46" s="51" t="s">
        <v>1736</v>
      </c>
      <c r="BN46" s="51" t="s">
        <v>1012</v>
      </c>
      <c r="BO46" s="56">
        <v>2000</v>
      </c>
      <c r="BP46" s="57">
        <v>10</v>
      </c>
      <c r="BQ46" s="56">
        <v>10000</v>
      </c>
      <c r="BR46" s="57">
        <v>10</v>
      </c>
      <c r="BS46" s="56">
        <v>4000</v>
      </c>
      <c r="BT46" s="57">
        <v>15</v>
      </c>
      <c r="BU46" s="92">
        <v>1</v>
      </c>
      <c r="BV46" s="93">
        <v>0</v>
      </c>
      <c r="BW46" s="94">
        <v>0</v>
      </c>
      <c r="BX46" s="93">
        <v>0</v>
      </c>
      <c r="BY46" s="94">
        <v>0</v>
      </c>
      <c r="BZ46" s="93">
        <v>0</v>
      </c>
      <c r="CA46" s="94">
        <v>0</v>
      </c>
      <c r="CB46" s="93">
        <v>0</v>
      </c>
      <c r="CC46" s="94">
        <v>0</v>
      </c>
      <c r="CD46" s="93">
        <v>0</v>
      </c>
      <c r="CE46" s="95">
        <v>0.02</v>
      </c>
      <c r="CF46" s="62"/>
      <c r="CG46" s="63">
        <v>6</v>
      </c>
      <c r="CH46" s="64">
        <v>0</v>
      </c>
      <c r="CI46" s="65">
        <v>4</v>
      </c>
      <c r="CJ46" s="63">
        <v>0</v>
      </c>
      <c r="CK46" s="64">
        <v>0</v>
      </c>
      <c r="CL46" s="65">
        <v>0</v>
      </c>
      <c r="CM46" s="69">
        <v>6</v>
      </c>
      <c r="CN46" s="63">
        <v>9</v>
      </c>
      <c r="CO46" s="64">
        <v>1</v>
      </c>
      <c r="CP46" s="65">
        <f t="shared" si="1"/>
        <v>10</v>
      </c>
      <c r="CQ46" s="63">
        <v>0</v>
      </c>
      <c r="CR46" s="64">
        <v>0</v>
      </c>
      <c r="CS46" s="65">
        <v>0</v>
      </c>
      <c r="CT46" s="63">
        <v>0</v>
      </c>
      <c r="CU46" s="64">
        <v>0</v>
      </c>
      <c r="CV46" s="65">
        <v>0</v>
      </c>
      <c r="CW46" s="63">
        <v>8</v>
      </c>
      <c r="CX46" s="64">
        <v>1</v>
      </c>
      <c r="CY46" s="65">
        <v>9</v>
      </c>
      <c r="CZ46" s="63">
        <v>0</v>
      </c>
      <c r="DA46" s="64">
        <v>0</v>
      </c>
      <c r="DB46" s="65">
        <v>0</v>
      </c>
      <c r="DC46" s="63">
        <v>0</v>
      </c>
      <c r="DD46" s="64">
        <v>0</v>
      </c>
      <c r="DE46" s="65">
        <v>0</v>
      </c>
      <c r="DF46" s="63">
        <v>2</v>
      </c>
      <c r="DG46" s="64">
        <v>0</v>
      </c>
      <c r="DH46" s="65">
        <v>2</v>
      </c>
      <c r="DI46" s="63">
        <v>2</v>
      </c>
      <c r="DJ46" s="64">
        <v>1</v>
      </c>
      <c r="DK46" s="65">
        <v>3</v>
      </c>
      <c r="DL46" s="63">
        <v>5</v>
      </c>
      <c r="DM46" s="64">
        <v>0</v>
      </c>
      <c r="DN46" s="65">
        <v>5</v>
      </c>
      <c r="DO46" s="63">
        <v>9</v>
      </c>
      <c r="DP46" s="64">
        <v>1</v>
      </c>
      <c r="DQ46" s="65">
        <v>10</v>
      </c>
      <c r="DR46" s="63">
        <v>0</v>
      </c>
      <c r="DS46" s="64">
        <v>0</v>
      </c>
      <c r="DT46" s="65">
        <v>0</v>
      </c>
      <c r="DU46" s="63">
        <v>0</v>
      </c>
      <c r="DV46" s="64">
        <v>0</v>
      </c>
      <c r="DW46" s="65">
        <v>0</v>
      </c>
      <c r="DX46" s="63">
        <v>7</v>
      </c>
      <c r="DY46" s="64">
        <v>0</v>
      </c>
      <c r="DZ46" s="65">
        <v>7</v>
      </c>
      <c r="EA46" s="63">
        <v>4</v>
      </c>
      <c r="EB46" s="64">
        <v>0</v>
      </c>
      <c r="EC46" s="65">
        <v>4</v>
      </c>
      <c r="ED46" s="63">
        <v>2</v>
      </c>
      <c r="EE46" s="64">
        <v>1</v>
      </c>
      <c r="EF46" s="65">
        <v>3</v>
      </c>
      <c r="EG46" s="62"/>
      <c r="EH46" s="63"/>
      <c r="EI46" s="64"/>
      <c r="EJ46" s="65"/>
      <c r="EK46" s="63"/>
      <c r="EL46" s="64"/>
      <c r="EM46" s="65"/>
      <c r="EN46" s="63"/>
      <c r="EO46" s="64"/>
      <c r="EP46" s="65"/>
      <c r="EQ46" s="63"/>
      <c r="ER46" s="64"/>
      <c r="ES46" s="65"/>
      <c r="ET46" s="56">
        <v>1</v>
      </c>
      <c r="EU46" s="70">
        <v>1</v>
      </c>
      <c r="EV46" s="70"/>
      <c r="EW46" s="70">
        <v>2</v>
      </c>
      <c r="EX46" s="71">
        <v>0.5</v>
      </c>
      <c r="EY46" s="70">
        <v>36</v>
      </c>
      <c r="EZ46" s="71">
        <v>1</v>
      </c>
      <c r="FA46" s="60">
        <v>0.8</v>
      </c>
      <c r="FB46" s="56">
        <v>0</v>
      </c>
      <c r="FC46" s="70">
        <v>0</v>
      </c>
      <c r="FD46" s="70"/>
      <c r="FE46" s="70">
        <v>0</v>
      </c>
      <c r="FF46" s="70"/>
      <c r="FG46" s="70"/>
      <c r="FH46" s="71"/>
      <c r="FI46" s="60"/>
      <c r="FJ46" s="63" t="s">
        <v>1741</v>
      </c>
      <c r="FK46" s="70">
        <v>0</v>
      </c>
      <c r="FL46" s="70">
        <v>0</v>
      </c>
      <c r="FM46" s="70">
        <v>0</v>
      </c>
      <c r="FN46" s="71"/>
      <c r="FO46" s="72"/>
      <c r="FP46" s="71"/>
      <c r="FQ46" s="60"/>
      <c r="FR46" s="73">
        <v>0</v>
      </c>
      <c r="FS46" s="74">
        <v>14</v>
      </c>
      <c r="FT46" s="74">
        <v>15</v>
      </c>
      <c r="FU46" s="75">
        <v>0</v>
      </c>
      <c r="FV46" s="74">
        <v>15</v>
      </c>
      <c r="FW46" s="90">
        <v>0.9</v>
      </c>
      <c r="FX46" s="91">
        <v>0.4</v>
      </c>
      <c r="FY46" s="56">
        <v>15</v>
      </c>
      <c r="FZ46" s="70">
        <v>0</v>
      </c>
      <c r="GA46" s="70"/>
      <c r="GB46" s="70">
        <v>5</v>
      </c>
      <c r="GC46" s="71"/>
      <c r="GD46" s="70">
        <v>12</v>
      </c>
      <c r="GE46" s="71">
        <v>0.9</v>
      </c>
      <c r="GF46" s="71">
        <v>0.2</v>
      </c>
      <c r="GG46" s="57" t="s">
        <v>1013</v>
      </c>
      <c r="GH46" s="56">
        <v>0</v>
      </c>
      <c r="GI46" s="70">
        <v>0</v>
      </c>
      <c r="GJ46" s="70"/>
      <c r="GK46" s="70">
        <v>0</v>
      </c>
      <c r="GL46" s="71"/>
      <c r="GM46" s="70"/>
      <c r="GN46" s="71"/>
      <c r="GO46" s="71"/>
      <c r="GP46" s="57" t="s">
        <v>1741</v>
      </c>
      <c r="GQ46" s="56">
        <v>0</v>
      </c>
      <c r="GR46" s="70">
        <v>0</v>
      </c>
      <c r="GS46" s="70"/>
      <c r="GT46" s="70">
        <v>0</v>
      </c>
      <c r="GU46" s="71"/>
      <c r="GV46" s="70"/>
      <c r="GW46" s="71"/>
      <c r="GX46" s="71"/>
      <c r="GY46" s="57"/>
      <c r="GZ46" s="63" t="s">
        <v>1014</v>
      </c>
      <c r="HA46" s="70">
        <v>40</v>
      </c>
      <c r="HB46" s="70">
        <v>40</v>
      </c>
      <c r="HC46" s="70"/>
      <c r="HD46" s="70">
        <v>40</v>
      </c>
      <c r="HE46" s="71">
        <v>0</v>
      </c>
      <c r="HF46" s="70">
        <v>12</v>
      </c>
      <c r="HG46" s="71">
        <v>1</v>
      </c>
      <c r="HH46" s="71">
        <v>0.2</v>
      </c>
      <c r="HI46" s="57"/>
      <c r="HJ46" s="63"/>
      <c r="HK46" s="70">
        <v>0</v>
      </c>
      <c r="HL46" s="70">
        <v>0</v>
      </c>
      <c r="HM46" s="70"/>
      <c r="HN46" s="70">
        <v>0</v>
      </c>
      <c r="HO46" s="71"/>
      <c r="HP46" s="70"/>
      <c r="HQ46" s="81"/>
      <c r="HR46" s="81"/>
      <c r="HS46" s="65"/>
      <c r="HT46" s="78">
        <v>50</v>
      </c>
      <c r="HU46" s="78">
        <v>0</v>
      </c>
      <c r="HV46" s="78">
        <v>30</v>
      </c>
      <c r="HW46" s="51" t="s">
        <v>1015</v>
      </c>
      <c r="HX46" s="79" t="s">
        <v>1016</v>
      </c>
      <c r="HY46" s="70">
        <v>0</v>
      </c>
      <c r="HZ46" s="70">
        <v>0</v>
      </c>
      <c r="IA46" s="70"/>
      <c r="IB46" s="70">
        <v>0</v>
      </c>
      <c r="IC46" s="70"/>
      <c r="ID46" s="81"/>
      <c r="IE46" s="81">
        <v>0</v>
      </c>
      <c r="IF46" s="80">
        <v>0</v>
      </c>
      <c r="IG46" s="56">
        <v>0</v>
      </c>
      <c r="IH46" s="70">
        <v>0</v>
      </c>
      <c r="II46" s="70"/>
      <c r="IJ46" s="70">
        <v>0</v>
      </c>
      <c r="IK46" s="70"/>
      <c r="IL46" s="81"/>
      <c r="IM46" s="89"/>
      <c r="IN46" s="56">
        <v>8</v>
      </c>
      <c r="IO46" s="70">
        <v>8</v>
      </c>
      <c r="IP46" s="70"/>
      <c r="IQ46" s="70">
        <v>10</v>
      </c>
      <c r="IR46" s="70">
        <v>12</v>
      </c>
      <c r="IS46" s="81">
        <v>0.9</v>
      </c>
      <c r="IT46" s="81">
        <v>0.8</v>
      </c>
      <c r="IU46" s="80" t="s">
        <v>1018</v>
      </c>
      <c r="IV46" s="51" t="s">
        <v>1019</v>
      </c>
    </row>
    <row r="47" spans="1:256" ht="63.75">
      <c r="A47" s="36">
        <v>45</v>
      </c>
      <c r="B47" s="51" t="s">
        <v>876</v>
      </c>
      <c r="C47" s="51" t="s">
        <v>85</v>
      </c>
      <c r="D47" s="51" t="s">
        <v>110</v>
      </c>
      <c r="E47" s="51" t="s">
        <v>496</v>
      </c>
      <c r="F47" s="51" t="s">
        <v>86</v>
      </c>
      <c r="G47" s="51"/>
      <c r="H47" s="51" t="s">
        <v>87</v>
      </c>
      <c r="I47" s="51" t="s">
        <v>1572</v>
      </c>
      <c r="J47" s="51"/>
      <c r="K47" s="51" t="s">
        <v>945</v>
      </c>
      <c r="L47" s="51" t="s">
        <v>946</v>
      </c>
      <c r="M47" s="51"/>
      <c r="N47" s="52"/>
      <c r="O47" s="51" t="s">
        <v>876</v>
      </c>
      <c r="P47" s="53" t="s">
        <v>947</v>
      </c>
      <c r="Q47" s="52"/>
      <c r="R47" s="53" t="s">
        <v>947</v>
      </c>
      <c r="S47" s="52"/>
      <c r="T47" s="51" t="s">
        <v>948</v>
      </c>
      <c r="U47" s="54" t="s">
        <v>2039</v>
      </c>
      <c r="V47" s="51"/>
      <c r="W47" s="51" t="s">
        <v>110</v>
      </c>
      <c r="X47" s="51" t="s">
        <v>949</v>
      </c>
      <c r="Y47" s="51" t="s">
        <v>950</v>
      </c>
      <c r="Z47" s="51"/>
      <c r="AA47" s="51" t="s">
        <v>951</v>
      </c>
      <c r="AB47" s="51" t="s">
        <v>952</v>
      </c>
      <c r="AC47" s="51" t="s">
        <v>1199</v>
      </c>
      <c r="AD47" s="53" t="s">
        <v>1199</v>
      </c>
      <c r="AE47" s="52"/>
      <c r="AF47" s="52"/>
      <c r="AG47" s="52"/>
      <c r="AH47" s="54" t="s">
        <v>948</v>
      </c>
      <c r="AI47" s="52"/>
      <c r="AJ47" s="51"/>
      <c r="AK47" s="51"/>
      <c r="AL47" s="51">
        <v>1980</v>
      </c>
      <c r="AM47" s="51">
        <f t="shared" si="0"/>
        <v>27</v>
      </c>
      <c r="AN47" s="51" t="s">
        <v>1201</v>
      </c>
      <c r="AO47" s="54" t="s">
        <v>953</v>
      </c>
      <c r="AP47" s="51" t="s">
        <v>975</v>
      </c>
      <c r="AQ47" s="51" t="s">
        <v>954</v>
      </c>
      <c r="AR47" s="51"/>
      <c r="AS47" s="51" t="s">
        <v>1206</v>
      </c>
      <c r="AT47" s="51" t="s">
        <v>946</v>
      </c>
      <c r="AU47" s="51"/>
      <c r="AV47" s="51" t="s">
        <v>876</v>
      </c>
      <c r="AW47" s="51"/>
      <c r="AX47" s="52"/>
      <c r="AY47" s="52"/>
      <c r="AZ47" s="52"/>
      <c r="BA47" s="52"/>
      <c r="BB47" s="52"/>
      <c r="BC47" s="52"/>
      <c r="BD47" s="51">
        <v>2002</v>
      </c>
      <c r="BE47" s="51"/>
      <c r="BF47" s="51" t="s">
        <v>975</v>
      </c>
      <c r="BG47" s="55" t="s">
        <v>955</v>
      </c>
      <c r="BH47" s="52" t="s">
        <v>947</v>
      </c>
      <c r="BI47" s="52"/>
      <c r="BJ47" s="52"/>
      <c r="BK47" s="51"/>
      <c r="BL47" s="51"/>
      <c r="BM47" s="51" t="s">
        <v>975</v>
      </c>
      <c r="BN47" s="51"/>
      <c r="BO47" s="108"/>
      <c r="BP47" s="57">
        <v>6</v>
      </c>
      <c r="BQ47" s="108"/>
      <c r="BR47" s="57" t="s">
        <v>169</v>
      </c>
      <c r="BS47" s="108"/>
      <c r="BT47" s="57">
        <v>29</v>
      </c>
      <c r="BU47" s="92"/>
      <c r="BV47" s="106"/>
      <c r="BW47" s="105"/>
      <c r="BX47" s="106"/>
      <c r="BY47" s="105"/>
      <c r="BZ47" s="106"/>
      <c r="CA47" s="105"/>
      <c r="CB47" s="106"/>
      <c r="CC47" s="105"/>
      <c r="CD47" s="106"/>
      <c r="CE47" s="107"/>
      <c r="CF47" s="62"/>
      <c r="CG47" s="63">
        <v>6</v>
      </c>
      <c r="CH47" s="64">
        <v>0</v>
      </c>
      <c r="CI47" s="65">
        <v>6</v>
      </c>
      <c r="CJ47" s="63">
        <v>0</v>
      </c>
      <c r="CK47" s="64">
        <v>0</v>
      </c>
      <c r="CL47" s="65">
        <v>0</v>
      </c>
      <c r="CM47" s="100"/>
      <c r="CN47" s="63">
        <v>5</v>
      </c>
      <c r="CO47" s="64">
        <v>1</v>
      </c>
      <c r="CP47" s="65">
        <f t="shared" si="1"/>
        <v>6</v>
      </c>
      <c r="CQ47" s="63">
        <v>0</v>
      </c>
      <c r="CR47" s="64">
        <v>0</v>
      </c>
      <c r="CS47" s="65">
        <v>0</v>
      </c>
      <c r="CT47" s="63">
        <v>5</v>
      </c>
      <c r="CU47" s="64">
        <v>1</v>
      </c>
      <c r="CV47" s="65">
        <v>6</v>
      </c>
      <c r="CW47" s="63">
        <v>0</v>
      </c>
      <c r="CX47" s="64">
        <v>0</v>
      </c>
      <c r="CY47" s="65">
        <v>0</v>
      </c>
      <c r="CZ47" s="63">
        <v>0</v>
      </c>
      <c r="DA47" s="64">
        <v>0</v>
      </c>
      <c r="DB47" s="65">
        <v>0</v>
      </c>
      <c r="DC47" s="63">
        <v>0</v>
      </c>
      <c r="DD47" s="64">
        <v>0</v>
      </c>
      <c r="DE47" s="65">
        <v>0</v>
      </c>
      <c r="DF47" s="63">
        <v>0</v>
      </c>
      <c r="DG47" s="64">
        <v>0</v>
      </c>
      <c r="DH47" s="65">
        <v>0</v>
      </c>
      <c r="DI47" s="63">
        <v>3</v>
      </c>
      <c r="DJ47" s="64">
        <v>1</v>
      </c>
      <c r="DK47" s="65">
        <v>4</v>
      </c>
      <c r="DL47" s="63">
        <v>2</v>
      </c>
      <c r="DM47" s="64">
        <v>0</v>
      </c>
      <c r="DN47" s="65">
        <v>2</v>
      </c>
      <c r="DO47" s="63">
        <v>5</v>
      </c>
      <c r="DP47" s="64">
        <v>1</v>
      </c>
      <c r="DQ47" s="65">
        <v>6</v>
      </c>
      <c r="DR47" s="63">
        <v>0</v>
      </c>
      <c r="DS47" s="64">
        <v>0</v>
      </c>
      <c r="DT47" s="65">
        <v>0</v>
      </c>
      <c r="DU47" s="63">
        <v>0</v>
      </c>
      <c r="DV47" s="64">
        <v>0</v>
      </c>
      <c r="DW47" s="65">
        <v>0</v>
      </c>
      <c r="DX47" s="63">
        <v>0</v>
      </c>
      <c r="DY47" s="64">
        <v>0</v>
      </c>
      <c r="DZ47" s="65">
        <v>0</v>
      </c>
      <c r="EA47" s="63">
        <v>4</v>
      </c>
      <c r="EB47" s="64">
        <v>1</v>
      </c>
      <c r="EC47" s="65">
        <v>5</v>
      </c>
      <c r="ED47" s="63">
        <v>3</v>
      </c>
      <c r="EE47" s="64">
        <v>0</v>
      </c>
      <c r="EF47" s="65">
        <v>3</v>
      </c>
      <c r="EG47" s="62"/>
      <c r="EH47" s="63"/>
      <c r="EI47" s="64"/>
      <c r="EJ47" s="65"/>
      <c r="EK47" s="63"/>
      <c r="EL47" s="64"/>
      <c r="EM47" s="65"/>
      <c r="EN47" s="63"/>
      <c r="EO47" s="64"/>
      <c r="EP47" s="65"/>
      <c r="EQ47" s="63"/>
      <c r="ER47" s="64"/>
      <c r="ES47" s="65"/>
      <c r="ET47" s="56">
        <v>2</v>
      </c>
      <c r="EU47" s="70">
        <v>2</v>
      </c>
      <c r="EV47" s="70"/>
      <c r="EW47" s="70">
        <v>2</v>
      </c>
      <c r="EX47" s="71">
        <v>0.5</v>
      </c>
      <c r="EY47" s="70">
        <v>36</v>
      </c>
      <c r="EZ47" s="71">
        <v>0.25</v>
      </c>
      <c r="FA47" s="60">
        <v>0.5</v>
      </c>
      <c r="FB47" s="56">
        <v>0</v>
      </c>
      <c r="FC47" s="70">
        <v>0</v>
      </c>
      <c r="FD47" s="70"/>
      <c r="FE47" s="70">
        <v>0</v>
      </c>
      <c r="FF47" s="70"/>
      <c r="FG47" s="70"/>
      <c r="FH47" s="71"/>
      <c r="FI47" s="60"/>
      <c r="FJ47" s="63" t="s">
        <v>1741</v>
      </c>
      <c r="FK47" s="70">
        <v>0</v>
      </c>
      <c r="FL47" s="70">
        <v>0</v>
      </c>
      <c r="FM47" s="70">
        <v>0</v>
      </c>
      <c r="FN47" s="71"/>
      <c r="FO47" s="72"/>
      <c r="FP47" s="71"/>
      <c r="FQ47" s="60"/>
      <c r="FR47" s="73">
        <v>29</v>
      </c>
      <c r="FS47" s="74">
        <v>33</v>
      </c>
      <c r="FT47" s="74">
        <v>35</v>
      </c>
      <c r="FU47" s="75"/>
      <c r="FV47" s="74">
        <v>24</v>
      </c>
      <c r="FW47" s="90">
        <v>0.5</v>
      </c>
      <c r="FX47" s="91">
        <v>0.5</v>
      </c>
      <c r="FY47" s="56">
        <v>0</v>
      </c>
      <c r="FZ47" s="70">
        <v>0</v>
      </c>
      <c r="GA47" s="70"/>
      <c r="GB47" s="70">
        <v>0</v>
      </c>
      <c r="GC47" s="71"/>
      <c r="GD47" s="70"/>
      <c r="GE47" s="71"/>
      <c r="GF47" s="71"/>
      <c r="GG47" s="57" t="s">
        <v>1741</v>
      </c>
      <c r="GH47" s="56">
        <v>0</v>
      </c>
      <c r="GI47" s="70">
        <v>0</v>
      </c>
      <c r="GJ47" s="70"/>
      <c r="GK47" s="70">
        <v>0</v>
      </c>
      <c r="GL47" s="71"/>
      <c r="GM47" s="70"/>
      <c r="GN47" s="71"/>
      <c r="GO47" s="71"/>
      <c r="GP47" s="57" t="s">
        <v>1741</v>
      </c>
      <c r="GQ47" s="56">
        <v>0</v>
      </c>
      <c r="GR47" s="70">
        <v>0</v>
      </c>
      <c r="GS47" s="70"/>
      <c r="GT47" s="70">
        <v>0</v>
      </c>
      <c r="GU47" s="71"/>
      <c r="GV47" s="70"/>
      <c r="GW47" s="71"/>
      <c r="GX47" s="71"/>
      <c r="GY47" s="57"/>
      <c r="GZ47" s="63"/>
      <c r="HA47" s="70">
        <v>0</v>
      </c>
      <c r="HB47" s="70">
        <v>0</v>
      </c>
      <c r="HC47" s="70"/>
      <c r="HD47" s="70">
        <v>0</v>
      </c>
      <c r="HE47" s="71"/>
      <c r="HF47" s="70"/>
      <c r="HG47" s="71"/>
      <c r="HH47" s="71"/>
      <c r="HI47" s="57"/>
      <c r="HJ47" s="63"/>
      <c r="HK47" s="70">
        <v>0</v>
      </c>
      <c r="HL47" s="70">
        <v>0</v>
      </c>
      <c r="HM47" s="70"/>
      <c r="HN47" s="70">
        <v>0</v>
      </c>
      <c r="HO47" s="71"/>
      <c r="HP47" s="70"/>
      <c r="HQ47" s="81"/>
      <c r="HR47" s="81"/>
      <c r="HS47" s="65"/>
      <c r="HT47" s="78">
        <v>50</v>
      </c>
      <c r="HU47" s="78">
        <v>0</v>
      </c>
      <c r="HV47" s="78">
        <v>0</v>
      </c>
      <c r="HW47" s="51" t="s">
        <v>956</v>
      </c>
      <c r="HX47" s="79" t="s">
        <v>975</v>
      </c>
      <c r="HY47" s="70">
        <v>0</v>
      </c>
      <c r="HZ47" s="70">
        <v>0</v>
      </c>
      <c r="IA47" s="70"/>
      <c r="IB47" s="70">
        <v>0</v>
      </c>
      <c r="IC47" s="70"/>
      <c r="ID47" s="81"/>
      <c r="IE47" s="81">
        <v>0</v>
      </c>
      <c r="IF47" s="80">
        <v>0</v>
      </c>
      <c r="IG47" s="56">
        <v>0</v>
      </c>
      <c r="IH47" s="70">
        <v>0</v>
      </c>
      <c r="II47" s="70"/>
      <c r="IJ47" s="70">
        <v>0</v>
      </c>
      <c r="IK47" s="70"/>
      <c r="IL47" s="81"/>
      <c r="IM47" s="89"/>
      <c r="IN47" s="56">
        <v>4</v>
      </c>
      <c r="IO47" s="70">
        <v>14</v>
      </c>
      <c r="IP47" s="70"/>
      <c r="IQ47" s="101"/>
      <c r="IR47" s="70">
        <v>12</v>
      </c>
      <c r="IS47" s="81">
        <v>1</v>
      </c>
      <c r="IT47" s="81">
        <v>0.5</v>
      </c>
      <c r="IU47" s="80" t="s">
        <v>957</v>
      </c>
      <c r="IV47" s="51"/>
    </row>
    <row r="48" spans="1:256" ht="35.25" customHeight="1">
      <c r="A48" s="36">
        <v>46</v>
      </c>
      <c r="B48" s="51" t="s">
        <v>876</v>
      </c>
      <c r="C48" s="51" t="s">
        <v>431</v>
      </c>
      <c r="D48" s="51" t="s">
        <v>110</v>
      </c>
      <c r="E48" s="51" t="s">
        <v>738</v>
      </c>
      <c r="F48" s="51" t="s">
        <v>432</v>
      </c>
      <c r="G48" s="51" t="s">
        <v>433</v>
      </c>
      <c r="H48" s="51" t="s">
        <v>434</v>
      </c>
      <c r="I48" s="51" t="s">
        <v>1572</v>
      </c>
      <c r="J48" s="51"/>
      <c r="K48" s="51" t="s">
        <v>435</v>
      </c>
      <c r="L48" s="51" t="s">
        <v>946</v>
      </c>
      <c r="M48" s="51"/>
      <c r="N48" s="52"/>
      <c r="O48" s="51" t="s">
        <v>876</v>
      </c>
      <c r="P48" s="53" t="s">
        <v>515</v>
      </c>
      <c r="Q48" s="52"/>
      <c r="R48" s="52"/>
      <c r="S48" s="52"/>
      <c r="T48" s="52"/>
      <c r="U48" s="52"/>
      <c r="V48" s="51"/>
      <c r="W48" s="51" t="s">
        <v>110</v>
      </c>
      <c r="X48" s="51" t="s">
        <v>516</v>
      </c>
      <c r="Y48" s="51" t="s">
        <v>517</v>
      </c>
      <c r="Z48" s="51" t="s">
        <v>518</v>
      </c>
      <c r="AA48" s="51" t="s">
        <v>519</v>
      </c>
      <c r="AB48" s="51" t="s">
        <v>520</v>
      </c>
      <c r="AC48" s="51" t="s">
        <v>1199</v>
      </c>
      <c r="AD48" s="52"/>
      <c r="AE48" s="52"/>
      <c r="AF48" s="52"/>
      <c r="AG48" s="52"/>
      <c r="AH48" s="52"/>
      <c r="AI48" s="52"/>
      <c r="AJ48" s="51"/>
      <c r="AK48" s="51"/>
      <c r="AL48" s="51">
        <v>1948</v>
      </c>
      <c r="AM48" s="51">
        <f t="shared" si="0"/>
        <v>59</v>
      </c>
      <c r="AN48" s="51" t="s">
        <v>521</v>
      </c>
      <c r="AO48" s="51"/>
      <c r="AP48" s="52"/>
      <c r="AQ48" s="51" t="s">
        <v>954</v>
      </c>
      <c r="AR48" s="51"/>
      <c r="AS48" s="51" t="s">
        <v>1206</v>
      </c>
      <c r="AT48" s="51" t="s">
        <v>946</v>
      </c>
      <c r="AU48" s="51"/>
      <c r="AV48" s="51" t="s">
        <v>876</v>
      </c>
      <c r="AW48" s="51"/>
      <c r="AX48" s="52"/>
      <c r="AY48" s="52"/>
      <c r="AZ48" s="52"/>
      <c r="BA48" s="52"/>
      <c r="BB48" s="54" t="s">
        <v>522</v>
      </c>
      <c r="BC48" s="52"/>
      <c r="BD48" s="51">
        <v>2001</v>
      </c>
      <c r="BE48" s="52"/>
      <c r="BF48" s="52"/>
      <c r="BG48" s="55" t="s">
        <v>955</v>
      </c>
      <c r="BH48" s="52" t="s">
        <v>947</v>
      </c>
      <c r="BI48" s="52"/>
      <c r="BJ48" s="52"/>
      <c r="BK48" s="51"/>
      <c r="BL48" s="51"/>
      <c r="BM48" s="51" t="s">
        <v>1736</v>
      </c>
      <c r="BN48" s="51" t="s">
        <v>1524</v>
      </c>
      <c r="BO48" s="108"/>
      <c r="BP48" s="57">
        <v>9</v>
      </c>
      <c r="BQ48" s="108"/>
      <c r="BR48" s="57">
        <v>40</v>
      </c>
      <c r="BS48" s="108"/>
      <c r="BT48" s="57">
        <v>18</v>
      </c>
      <c r="BU48" s="92"/>
      <c r="BV48" s="106"/>
      <c r="BW48" s="105"/>
      <c r="BX48" s="106"/>
      <c r="BY48" s="105"/>
      <c r="BZ48" s="106"/>
      <c r="CA48" s="105"/>
      <c r="CB48" s="106"/>
      <c r="CC48" s="105"/>
      <c r="CD48" s="106"/>
      <c r="CE48" s="107"/>
      <c r="CF48" s="62"/>
      <c r="CG48" s="97"/>
      <c r="CH48" s="98"/>
      <c r="CI48" s="99"/>
      <c r="CJ48" s="97"/>
      <c r="CK48" s="98"/>
      <c r="CL48" s="99"/>
      <c r="CM48" s="100"/>
      <c r="CN48" s="63">
        <v>5</v>
      </c>
      <c r="CO48" s="64">
        <v>4</v>
      </c>
      <c r="CP48" s="65">
        <f t="shared" si="1"/>
        <v>9</v>
      </c>
      <c r="CQ48" s="63">
        <v>0</v>
      </c>
      <c r="CR48" s="64">
        <v>1</v>
      </c>
      <c r="CS48" s="65">
        <v>1</v>
      </c>
      <c r="CT48" s="63">
        <v>5</v>
      </c>
      <c r="CU48" s="64">
        <v>3</v>
      </c>
      <c r="CV48" s="65">
        <v>8</v>
      </c>
      <c r="CW48" s="63">
        <v>0</v>
      </c>
      <c r="CX48" s="64">
        <v>1</v>
      </c>
      <c r="CY48" s="65">
        <v>1</v>
      </c>
      <c r="CZ48" s="63">
        <v>0</v>
      </c>
      <c r="DA48" s="64">
        <v>0</v>
      </c>
      <c r="DB48" s="65">
        <v>0</v>
      </c>
      <c r="DC48" s="63">
        <v>0</v>
      </c>
      <c r="DD48" s="64">
        <v>0</v>
      </c>
      <c r="DE48" s="65">
        <v>0</v>
      </c>
      <c r="DF48" s="63">
        <v>0</v>
      </c>
      <c r="DG48" s="64">
        <v>0</v>
      </c>
      <c r="DH48" s="65">
        <v>0</v>
      </c>
      <c r="DI48" s="63">
        <v>1</v>
      </c>
      <c r="DJ48" s="64">
        <v>1</v>
      </c>
      <c r="DK48" s="65">
        <v>2</v>
      </c>
      <c r="DL48" s="63">
        <v>0</v>
      </c>
      <c r="DM48" s="64">
        <v>1</v>
      </c>
      <c r="DN48" s="65">
        <v>1</v>
      </c>
      <c r="DO48" s="63">
        <v>5</v>
      </c>
      <c r="DP48" s="64">
        <v>4</v>
      </c>
      <c r="DQ48" s="65">
        <v>9</v>
      </c>
      <c r="DR48" s="63">
        <v>0</v>
      </c>
      <c r="DS48" s="64">
        <v>0</v>
      </c>
      <c r="DT48" s="65">
        <v>0</v>
      </c>
      <c r="DU48" s="63">
        <v>0</v>
      </c>
      <c r="DV48" s="64">
        <v>0</v>
      </c>
      <c r="DW48" s="65">
        <v>0</v>
      </c>
      <c r="DX48" s="63">
        <v>2</v>
      </c>
      <c r="DY48" s="64">
        <v>1</v>
      </c>
      <c r="DZ48" s="65">
        <v>3</v>
      </c>
      <c r="EA48" s="63">
        <v>0</v>
      </c>
      <c r="EB48" s="64">
        <v>1</v>
      </c>
      <c r="EC48" s="65">
        <v>1</v>
      </c>
      <c r="ED48" s="63">
        <v>2</v>
      </c>
      <c r="EE48" s="64">
        <v>0</v>
      </c>
      <c r="EF48" s="65">
        <v>0</v>
      </c>
      <c r="EG48" s="62"/>
      <c r="EH48" s="63"/>
      <c r="EI48" s="64"/>
      <c r="EJ48" s="65"/>
      <c r="EK48" s="63"/>
      <c r="EL48" s="64"/>
      <c r="EM48" s="65"/>
      <c r="EN48" s="63"/>
      <c r="EO48" s="64"/>
      <c r="EP48" s="65"/>
      <c r="EQ48" s="63"/>
      <c r="ER48" s="64"/>
      <c r="ES48" s="65"/>
      <c r="ET48" s="56">
        <v>21</v>
      </c>
      <c r="EU48" s="70">
        <v>21</v>
      </c>
      <c r="EV48" s="70"/>
      <c r="EW48" s="101"/>
      <c r="EX48" s="71"/>
      <c r="EY48" s="101"/>
      <c r="EZ48" s="71"/>
      <c r="FA48" s="60"/>
      <c r="FB48" s="56">
        <v>0</v>
      </c>
      <c r="FC48" s="70">
        <v>0</v>
      </c>
      <c r="FD48" s="70"/>
      <c r="FE48" s="70">
        <v>0</v>
      </c>
      <c r="FF48" s="70"/>
      <c r="FG48" s="70"/>
      <c r="FH48" s="71"/>
      <c r="FI48" s="60"/>
      <c r="FJ48" s="63" t="s">
        <v>1741</v>
      </c>
      <c r="FK48" s="70">
        <v>0</v>
      </c>
      <c r="FL48" s="70">
        <v>0</v>
      </c>
      <c r="FM48" s="70">
        <v>0</v>
      </c>
      <c r="FN48" s="71"/>
      <c r="FO48" s="72"/>
      <c r="FP48" s="71"/>
      <c r="FQ48" s="60"/>
      <c r="FR48" s="73">
        <v>0</v>
      </c>
      <c r="FS48" s="74">
        <v>0</v>
      </c>
      <c r="FT48" s="74">
        <v>0</v>
      </c>
      <c r="FU48" s="75"/>
      <c r="FV48" s="74"/>
      <c r="FW48" s="90"/>
      <c r="FX48" s="91"/>
      <c r="FY48" s="56">
        <v>11</v>
      </c>
      <c r="FZ48" s="70">
        <v>13</v>
      </c>
      <c r="GA48" s="70"/>
      <c r="GB48" s="101"/>
      <c r="GC48" s="71"/>
      <c r="GD48" s="101"/>
      <c r="GE48" s="71"/>
      <c r="GF48" s="71"/>
      <c r="GG48" s="57"/>
      <c r="GH48" s="56">
        <v>0</v>
      </c>
      <c r="GI48" s="70">
        <v>0</v>
      </c>
      <c r="GJ48" s="70"/>
      <c r="GK48" s="70">
        <v>0</v>
      </c>
      <c r="GL48" s="71"/>
      <c r="GM48" s="70"/>
      <c r="GN48" s="71"/>
      <c r="GO48" s="71"/>
      <c r="GP48" s="57" t="s">
        <v>1741</v>
      </c>
      <c r="GQ48" s="56">
        <v>0</v>
      </c>
      <c r="GR48" s="70">
        <v>0</v>
      </c>
      <c r="GS48" s="70"/>
      <c r="GT48" s="70">
        <v>0</v>
      </c>
      <c r="GU48" s="71"/>
      <c r="GV48" s="70"/>
      <c r="GW48" s="71"/>
      <c r="GX48" s="71"/>
      <c r="GY48" s="57"/>
      <c r="GZ48" s="63"/>
      <c r="HA48" s="70">
        <v>0</v>
      </c>
      <c r="HB48" s="70">
        <v>0</v>
      </c>
      <c r="HC48" s="70"/>
      <c r="HD48" s="70">
        <v>0</v>
      </c>
      <c r="HE48" s="71"/>
      <c r="HF48" s="70"/>
      <c r="HG48" s="71"/>
      <c r="HH48" s="71"/>
      <c r="HI48" s="57"/>
      <c r="HJ48" s="63"/>
      <c r="HK48" s="70">
        <v>0</v>
      </c>
      <c r="HL48" s="70">
        <v>0</v>
      </c>
      <c r="HM48" s="70"/>
      <c r="HN48" s="70">
        <v>0</v>
      </c>
      <c r="HO48" s="71"/>
      <c r="HP48" s="70"/>
      <c r="HQ48" s="81"/>
      <c r="HR48" s="81"/>
      <c r="HS48" s="65"/>
      <c r="HT48" s="78">
        <v>50</v>
      </c>
      <c r="HU48" s="78">
        <v>0</v>
      </c>
      <c r="HV48" s="78">
        <v>0</v>
      </c>
      <c r="HW48" s="52"/>
      <c r="HX48" s="114"/>
      <c r="HY48" s="70">
        <v>0</v>
      </c>
      <c r="HZ48" s="70">
        <v>0</v>
      </c>
      <c r="IA48" s="70"/>
      <c r="IB48" s="70">
        <v>0</v>
      </c>
      <c r="IC48" s="70"/>
      <c r="ID48" s="81"/>
      <c r="IE48" s="81">
        <v>0</v>
      </c>
      <c r="IF48" s="80">
        <v>0</v>
      </c>
      <c r="IG48" s="56">
        <v>0</v>
      </c>
      <c r="IH48" s="70">
        <v>0</v>
      </c>
      <c r="II48" s="70"/>
      <c r="IJ48" s="70">
        <v>0</v>
      </c>
      <c r="IK48" s="70"/>
      <c r="IL48" s="81"/>
      <c r="IM48" s="89"/>
      <c r="IN48" s="56">
        <v>0</v>
      </c>
      <c r="IO48" s="70">
        <v>0</v>
      </c>
      <c r="IP48" s="70"/>
      <c r="IQ48" s="70">
        <v>0</v>
      </c>
      <c r="IR48" s="70"/>
      <c r="IS48" s="81"/>
      <c r="IT48" s="81"/>
      <c r="IU48" s="80"/>
      <c r="IV48" s="51"/>
    </row>
    <row r="49" spans="1:256" ht="45" customHeight="1">
      <c r="A49" s="36">
        <v>47</v>
      </c>
      <c r="B49" s="51" t="s">
        <v>876</v>
      </c>
      <c r="C49" s="51" t="s">
        <v>32</v>
      </c>
      <c r="D49" s="51" t="s">
        <v>110</v>
      </c>
      <c r="E49" s="51" t="s">
        <v>33</v>
      </c>
      <c r="F49" s="51" t="s">
        <v>34</v>
      </c>
      <c r="G49" s="51" t="s">
        <v>35</v>
      </c>
      <c r="H49" s="51" t="s">
        <v>2040</v>
      </c>
      <c r="I49" s="51" t="s">
        <v>36</v>
      </c>
      <c r="J49" s="51"/>
      <c r="K49" s="51" t="s">
        <v>37</v>
      </c>
      <c r="L49" s="51" t="s">
        <v>946</v>
      </c>
      <c r="M49" s="51" t="s">
        <v>38</v>
      </c>
      <c r="N49" s="52"/>
      <c r="O49" s="51" t="s">
        <v>876</v>
      </c>
      <c r="P49" s="53" t="s">
        <v>1791</v>
      </c>
      <c r="Q49" s="53" t="s">
        <v>1792</v>
      </c>
      <c r="R49" s="53" t="s">
        <v>1793</v>
      </c>
      <c r="S49" s="53" t="s">
        <v>1794</v>
      </c>
      <c r="T49" s="54" t="s">
        <v>1795</v>
      </c>
      <c r="U49" s="54" t="s">
        <v>1796</v>
      </c>
      <c r="V49" s="51"/>
      <c r="W49" s="51" t="s">
        <v>110</v>
      </c>
      <c r="X49" s="51" t="s">
        <v>738</v>
      </c>
      <c r="Y49" s="51" t="s">
        <v>1797</v>
      </c>
      <c r="Z49" s="51" t="s">
        <v>1798</v>
      </c>
      <c r="AA49" s="51" t="s">
        <v>2040</v>
      </c>
      <c r="AB49" s="51" t="s">
        <v>1799</v>
      </c>
      <c r="AC49" s="51" t="s">
        <v>1825</v>
      </c>
      <c r="AD49" s="53" t="s">
        <v>1525</v>
      </c>
      <c r="AE49" s="52"/>
      <c r="AF49" s="52"/>
      <c r="AG49" s="52"/>
      <c r="AH49" s="52"/>
      <c r="AI49" s="52"/>
      <c r="AJ49" s="51"/>
      <c r="AK49" s="51"/>
      <c r="AL49" s="51">
        <v>1948</v>
      </c>
      <c r="AM49" s="51">
        <f t="shared" si="0"/>
        <v>59</v>
      </c>
      <c r="AN49" s="51" t="s">
        <v>1201</v>
      </c>
      <c r="AO49" s="51"/>
      <c r="AP49" s="51" t="s">
        <v>1736</v>
      </c>
      <c r="AQ49" s="51" t="s">
        <v>954</v>
      </c>
      <c r="AR49" s="51"/>
      <c r="AS49" s="51" t="s">
        <v>1206</v>
      </c>
      <c r="AT49" s="51" t="s">
        <v>946</v>
      </c>
      <c r="AU49" s="51" t="s">
        <v>1676</v>
      </c>
      <c r="AV49" s="51" t="s">
        <v>876</v>
      </c>
      <c r="AW49" s="51"/>
      <c r="AX49" s="52" t="s">
        <v>1677</v>
      </c>
      <c r="AY49" s="52" t="s">
        <v>1678</v>
      </c>
      <c r="AZ49" s="52" t="s">
        <v>1793</v>
      </c>
      <c r="BA49" s="52" t="s">
        <v>1794</v>
      </c>
      <c r="BB49" s="54" t="s">
        <v>1796</v>
      </c>
      <c r="BC49" s="51"/>
      <c r="BD49" s="51" t="s">
        <v>1679</v>
      </c>
      <c r="BE49" s="51"/>
      <c r="BF49" s="52"/>
      <c r="BG49" s="55" t="s">
        <v>955</v>
      </c>
      <c r="BH49" s="52" t="s">
        <v>1680</v>
      </c>
      <c r="BI49" s="52" t="s">
        <v>1793</v>
      </c>
      <c r="BJ49" s="54" t="s">
        <v>1796</v>
      </c>
      <c r="BK49" s="51"/>
      <c r="BL49" s="51"/>
      <c r="BM49" s="51" t="s">
        <v>1736</v>
      </c>
      <c r="BN49" s="51" t="s">
        <v>2045</v>
      </c>
      <c r="BO49" s="108"/>
      <c r="BP49" s="109"/>
      <c r="BQ49" s="108"/>
      <c r="BR49" s="109"/>
      <c r="BS49" s="108"/>
      <c r="BT49" s="109"/>
      <c r="BU49" s="92"/>
      <c r="BV49" s="106"/>
      <c r="BW49" s="105"/>
      <c r="BX49" s="106"/>
      <c r="BY49" s="105"/>
      <c r="BZ49" s="106"/>
      <c r="CA49" s="105"/>
      <c r="CB49" s="106"/>
      <c r="CC49" s="105"/>
      <c r="CD49" s="106"/>
      <c r="CE49" s="107"/>
      <c r="CF49" s="62"/>
      <c r="CG49" s="63">
        <v>5</v>
      </c>
      <c r="CH49" s="64">
        <v>0</v>
      </c>
      <c r="CI49" s="65">
        <v>5</v>
      </c>
      <c r="CJ49" s="63">
        <v>0</v>
      </c>
      <c r="CK49" s="64">
        <v>0</v>
      </c>
      <c r="CL49" s="65">
        <v>0</v>
      </c>
      <c r="CM49" s="100"/>
      <c r="CN49" s="63">
        <v>5</v>
      </c>
      <c r="CO49" s="64">
        <v>16</v>
      </c>
      <c r="CP49" s="65">
        <f t="shared" si="1"/>
        <v>21</v>
      </c>
      <c r="CQ49" s="63">
        <v>0</v>
      </c>
      <c r="CR49" s="64">
        <v>0</v>
      </c>
      <c r="CS49" s="65">
        <v>0</v>
      </c>
      <c r="CT49" s="63">
        <v>1</v>
      </c>
      <c r="CU49" s="64">
        <v>3</v>
      </c>
      <c r="CV49" s="65">
        <v>4</v>
      </c>
      <c r="CW49" s="63">
        <v>0</v>
      </c>
      <c r="CX49" s="64">
        <v>3</v>
      </c>
      <c r="CY49" s="65">
        <v>3</v>
      </c>
      <c r="CZ49" s="63">
        <v>1</v>
      </c>
      <c r="DA49" s="64">
        <v>3</v>
      </c>
      <c r="DB49" s="65">
        <v>4</v>
      </c>
      <c r="DC49" s="63">
        <v>3</v>
      </c>
      <c r="DD49" s="64">
        <v>7</v>
      </c>
      <c r="DE49" s="65">
        <v>10</v>
      </c>
      <c r="DF49" s="63">
        <v>5</v>
      </c>
      <c r="DG49" s="64">
        <v>0</v>
      </c>
      <c r="DH49" s="65">
        <v>5</v>
      </c>
      <c r="DI49" s="63">
        <v>6</v>
      </c>
      <c r="DJ49" s="64">
        <v>4</v>
      </c>
      <c r="DK49" s="65">
        <v>10</v>
      </c>
      <c r="DL49" s="63">
        <v>2</v>
      </c>
      <c r="DM49" s="64">
        <v>4</v>
      </c>
      <c r="DN49" s="65">
        <v>6</v>
      </c>
      <c r="DO49" s="63">
        <v>5</v>
      </c>
      <c r="DP49" s="64">
        <v>16</v>
      </c>
      <c r="DQ49" s="65">
        <v>21</v>
      </c>
      <c r="DR49" s="63">
        <v>0</v>
      </c>
      <c r="DS49" s="64">
        <v>0</v>
      </c>
      <c r="DT49" s="65">
        <v>0</v>
      </c>
      <c r="DU49" s="63">
        <v>0</v>
      </c>
      <c r="DV49" s="64">
        <v>0</v>
      </c>
      <c r="DW49" s="65">
        <v>0</v>
      </c>
      <c r="DX49" s="63">
        <v>0</v>
      </c>
      <c r="DY49" s="64">
        <v>0</v>
      </c>
      <c r="DZ49" s="65">
        <v>0</v>
      </c>
      <c r="EA49" s="63">
        <v>0</v>
      </c>
      <c r="EB49" s="64">
        <v>0</v>
      </c>
      <c r="EC49" s="65">
        <v>0</v>
      </c>
      <c r="ED49" s="63">
        <v>0</v>
      </c>
      <c r="EE49" s="64">
        <v>1</v>
      </c>
      <c r="EF49" s="65">
        <v>1</v>
      </c>
      <c r="EG49" s="62"/>
      <c r="EH49" s="63"/>
      <c r="EI49" s="64"/>
      <c r="EJ49" s="65"/>
      <c r="EK49" s="63"/>
      <c r="EL49" s="64"/>
      <c r="EM49" s="65"/>
      <c r="EN49" s="63"/>
      <c r="EO49" s="64"/>
      <c r="EP49" s="65"/>
      <c r="EQ49" s="63"/>
      <c r="ER49" s="64"/>
      <c r="ES49" s="65"/>
      <c r="ET49" s="56">
        <v>0</v>
      </c>
      <c r="EU49" s="70">
        <v>0</v>
      </c>
      <c r="EV49" s="70"/>
      <c r="EW49" s="70">
        <v>0</v>
      </c>
      <c r="EX49" s="71"/>
      <c r="EY49" s="70"/>
      <c r="EZ49" s="71"/>
      <c r="FA49" s="60"/>
      <c r="FB49" s="56">
        <v>0</v>
      </c>
      <c r="FC49" s="70">
        <v>0</v>
      </c>
      <c r="FD49" s="70"/>
      <c r="FE49" s="70">
        <v>0</v>
      </c>
      <c r="FF49" s="70"/>
      <c r="FG49" s="70"/>
      <c r="FH49" s="71"/>
      <c r="FI49" s="60"/>
      <c r="FJ49" s="63" t="s">
        <v>1741</v>
      </c>
      <c r="FK49" s="70">
        <v>0</v>
      </c>
      <c r="FL49" s="70">
        <v>0</v>
      </c>
      <c r="FM49" s="70">
        <v>0</v>
      </c>
      <c r="FN49" s="71"/>
      <c r="FO49" s="72"/>
      <c r="FP49" s="71"/>
      <c r="FQ49" s="60"/>
      <c r="FR49" s="73">
        <v>0</v>
      </c>
      <c r="FS49" s="74">
        <v>0</v>
      </c>
      <c r="FT49" s="74">
        <v>0</v>
      </c>
      <c r="FU49" s="75"/>
      <c r="FV49" s="74"/>
      <c r="FW49" s="90"/>
      <c r="FX49" s="91"/>
      <c r="FY49" s="56">
        <v>0</v>
      </c>
      <c r="FZ49" s="70">
        <v>0</v>
      </c>
      <c r="GA49" s="70"/>
      <c r="GB49" s="70">
        <v>0</v>
      </c>
      <c r="GC49" s="71"/>
      <c r="GD49" s="70"/>
      <c r="GE49" s="71"/>
      <c r="GF49" s="71"/>
      <c r="GG49" s="57" t="s">
        <v>1741</v>
      </c>
      <c r="GH49" s="56">
        <v>0</v>
      </c>
      <c r="GI49" s="70">
        <v>0</v>
      </c>
      <c r="GJ49" s="70"/>
      <c r="GK49" s="70">
        <v>0</v>
      </c>
      <c r="GL49" s="71"/>
      <c r="GM49" s="70"/>
      <c r="GN49" s="71"/>
      <c r="GO49" s="71"/>
      <c r="GP49" s="57" t="s">
        <v>1741</v>
      </c>
      <c r="GQ49" s="56">
        <v>0</v>
      </c>
      <c r="GR49" s="70">
        <v>0</v>
      </c>
      <c r="GS49" s="70"/>
      <c r="GT49" s="70">
        <v>0</v>
      </c>
      <c r="GU49" s="71"/>
      <c r="GV49" s="70"/>
      <c r="GW49" s="71"/>
      <c r="GX49" s="71"/>
      <c r="GY49" s="57"/>
      <c r="GZ49" s="63"/>
      <c r="HA49" s="70">
        <v>0</v>
      </c>
      <c r="HB49" s="70">
        <v>0</v>
      </c>
      <c r="HC49" s="70"/>
      <c r="HD49" s="70">
        <v>0</v>
      </c>
      <c r="HE49" s="71"/>
      <c r="HF49" s="70"/>
      <c r="HG49" s="71"/>
      <c r="HH49" s="71"/>
      <c r="HI49" s="57"/>
      <c r="HJ49" s="63"/>
      <c r="HK49" s="101"/>
      <c r="HL49" s="70">
        <v>10</v>
      </c>
      <c r="HM49" s="70"/>
      <c r="HN49" s="70">
        <v>20</v>
      </c>
      <c r="HO49" s="71"/>
      <c r="HP49" s="70">
        <v>12</v>
      </c>
      <c r="HQ49" s="71"/>
      <c r="HR49" s="71"/>
      <c r="HS49" s="65"/>
      <c r="HT49" s="88"/>
      <c r="HU49" s="88"/>
      <c r="HV49" s="88"/>
      <c r="HW49" s="52"/>
      <c r="HX49" s="79" t="s">
        <v>975</v>
      </c>
      <c r="HY49" s="70">
        <v>0</v>
      </c>
      <c r="HZ49" s="70">
        <v>0</v>
      </c>
      <c r="IA49" s="70"/>
      <c r="IB49" s="70">
        <v>0</v>
      </c>
      <c r="IC49" s="70"/>
      <c r="ID49" s="81"/>
      <c r="IE49" s="81">
        <v>0</v>
      </c>
      <c r="IF49" s="80">
        <v>0</v>
      </c>
      <c r="IG49" s="56">
        <v>0</v>
      </c>
      <c r="IH49" s="70">
        <v>0</v>
      </c>
      <c r="II49" s="70"/>
      <c r="IJ49" s="70">
        <v>0</v>
      </c>
      <c r="IK49" s="70"/>
      <c r="IL49" s="81"/>
      <c r="IM49" s="89"/>
      <c r="IN49" s="56">
        <v>0</v>
      </c>
      <c r="IO49" s="70">
        <v>0</v>
      </c>
      <c r="IP49" s="70"/>
      <c r="IQ49" s="70">
        <v>0</v>
      </c>
      <c r="IR49" s="70"/>
      <c r="IS49" s="81"/>
      <c r="IT49" s="81"/>
      <c r="IU49" s="80"/>
      <c r="IV49" s="51"/>
    </row>
    <row r="50" spans="1:256" ht="42.75" customHeight="1">
      <c r="A50" s="36">
        <v>48</v>
      </c>
      <c r="B50" s="51" t="s">
        <v>876</v>
      </c>
      <c r="C50" s="51" t="s">
        <v>423</v>
      </c>
      <c r="D50" s="51" t="s">
        <v>110</v>
      </c>
      <c r="E50" s="51" t="s">
        <v>1320</v>
      </c>
      <c r="F50" s="36" t="s">
        <v>1322</v>
      </c>
      <c r="G50" s="51"/>
      <c r="H50" s="51" t="s">
        <v>1321</v>
      </c>
      <c r="I50" s="51" t="s">
        <v>313</v>
      </c>
      <c r="J50" s="51"/>
      <c r="K50" s="51" t="s">
        <v>1023</v>
      </c>
      <c r="L50" s="51" t="s">
        <v>1024</v>
      </c>
      <c r="M50" s="51" t="s">
        <v>1025</v>
      </c>
      <c r="N50" s="52"/>
      <c r="O50" s="51" t="s">
        <v>876</v>
      </c>
      <c r="P50" s="53" t="s">
        <v>1972</v>
      </c>
      <c r="Q50" s="52"/>
      <c r="R50" s="52"/>
      <c r="S50" s="52"/>
      <c r="T50" s="54" t="s">
        <v>314</v>
      </c>
      <c r="U50" s="52"/>
      <c r="V50" s="54" t="s">
        <v>314</v>
      </c>
      <c r="W50" s="51" t="s">
        <v>1527</v>
      </c>
      <c r="X50" s="51"/>
      <c r="Y50" s="51" t="s">
        <v>727</v>
      </c>
      <c r="Z50" s="51"/>
      <c r="AA50" s="51" t="s">
        <v>315</v>
      </c>
      <c r="AB50" s="51" t="s">
        <v>316</v>
      </c>
      <c r="AC50" s="51"/>
      <c r="AD50" s="52"/>
      <c r="AE50" s="52"/>
      <c r="AF50" s="52"/>
      <c r="AG50" s="52"/>
      <c r="AH50" s="54"/>
      <c r="AI50" s="52"/>
      <c r="AJ50" s="51"/>
      <c r="AK50" s="51" t="s">
        <v>317</v>
      </c>
      <c r="AL50" s="52" t="s">
        <v>318</v>
      </c>
      <c r="AM50" s="51">
        <f t="shared" si="0"/>
        <v>45</v>
      </c>
      <c r="AN50" s="51" t="s">
        <v>1201</v>
      </c>
      <c r="AO50" s="51" t="s">
        <v>319</v>
      </c>
      <c r="AP50" s="51" t="s">
        <v>1736</v>
      </c>
      <c r="AQ50" s="51" t="s">
        <v>634</v>
      </c>
      <c r="AR50" s="51"/>
      <c r="AS50" s="51" t="s">
        <v>1206</v>
      </c>
      <c r="AT50" s="51" t="s">
        <v>1024</v>
      </c>
      <c r="AU50" s="51" t="s">
        <v>1025</v>
      </c>
      <c r="AV50" s="51" t="s">
        <v>876</v>
      </c>
      <c r="AW50" s="51"/>
      <c r="AX50" s="52"/>
      <c r="AY50" s="52"/>
      <c r="AZ50" s="52"/>
      <c r="BA50" s="52"/>
      <c r="BB50" s="54"/>
      <c r="BC50" s="54"/>
      <c r="BD50" s="51">
        <v>1962</v>
      </c>
      <c r="BE50" s="51"/>
      <c r="BF50" s="51" t="s">
        <v>1736</v>
      </c>
      <c r="BG50" s="55" t="s">
        <v>320</v>
      </c>
      <c r="BH50" s="52"/>
      <c r="BI50" s="52"/>
      <c r="BJ50" s="51" t="s">
        <v>321</v>
      </c>
      <c r="BK50" s="51"/>
      <c r="BL50" s="51"/>
      <c r="BM50" s="51" t="s">
        <v>1736</v>
      </c>
      <c r="BN50" s="51" t="s">
        <v>393</v>
      </c>
      <c r="BO50" s="108"/>
      <c r="BP50" s="57"/>
      <c r="BQ50" s="108"/>
      <c r="BR50" s="109"/>
      <c r="BS50" s="108"/>
      <c r="BT50" s="109"/>
      <c r="BU50" s="92"/>
      <c r="BV50" s="106"/>
      <c r="BW50" s="105"/>
      <c r="BX50" s="106"/>
      <c r="BY50" s="105"/>
      <c r="BZ50" s="106"/>
      <c r="CA50" s="105"/>
      <c r="CB50" s="106"/>
      <c r="CC50" s="105"/>
      <c r="CD50" s="106"/>
      <c r="CE50" s="107"/>
      <c r="CF50" s="62" t="s">
        <v>1973</v>
      </c>
      <c r="CG50" s="63">
        <v>9</v>
      </c>
      <c r="CH50" s="64">
        <v>3</v>
      </c>
      <c r="CI50" s="65">
        <v>6</v>
      </c>
      <c r="CJ50" s="63">
        <v>0</v>
      </c>
      <c r="CK50" s="64">
        <v>0</v>
      </c>
      <c r="CL50" s="65">
        <v>0</v>
      </c>
      <c r="CM50" s="100"/>
      <c r="CN50" s="63">
        <v>6</v>
      </c>
      <c r="CO50" s="64">
        <v>3</v>
      </c>
      <c r="CP50" s="65">
        <v>9</v>
      </c>
      <c r="CQ50" s="63">
        <v>3</v>
      </c>
      <c r="CR50" s="64">
        <v>0</v>
      </c>
      <c r="CS50" s="65">
        <v>3</v>
      </c>
      <c r="CT50" s="63">
        <v>9</v>
      </c>
      <c r="CU50" s="64">
        <v>3</v>
      </c>
      <c r="CV50" s="65">
        <v>12</v>
      </c>
      <c r="CW50" s="63">
        <v>0</v>
      </c>
      <c r="CX50" s="64">
        <v>0</v>
      </c>
      <c r="CY50" s="65">
        <v>0</v>
      </c>
      <c r="CZ50" s="63">
        <v>0</v>
      </c>
      <c r="DA50" s="64">
        <v>0</v>
      </c>
      <c r="DB50" s="65">
        <v>0</v>
      </c>
      <c r="DC50" s="63">
        <v>0</v>
      </c>
      <c r="DD50" s="64">
        <v>0</v>
      </c>
      <c r="DE50" s="65">
        <v>0</v>
      </c>
      <c r="DI50" s="63">
        <v>5</v>
      </c>
      <c r="DJ50" s="64">
        <v>2</v>
      </c>
      <c r="DK50" s="65">
        <v>7</v>
      </c>
      <c r="DL50" s="63">
        <v>4</v>
      </c>
      <c r="DM50" s="64">
        <v>1</v>
      </c>
      <c r="DN50" s="65">
        <v>5</v>
      </c>
      <c r="DO50" s="63">
        <v>9</v>
      </c>
      <c r="DP50" s="64">
        <v>3</v>
      </c>
      <c r="DQ50" s="65">
        <v>12</v>
      </c>
      <c r="DR50" s="63">
        <v>0</v>
      </c>
      <c r="DS50" s="64">
        <v>0</v>
      </c>
      <c r="DT50" s="65">
        <v>0</v>
      </c>
      <c r="DU50" s="63">
        <v>0</v>
      </c>
      <c r="DV50" s="64">
        <v>0</v>
      </c>
      <c r="DW50" s="65">
        <v>0</v>
      </c>
      <c r="DX50" s="63">
        <v>0</v>
      </c>
      <c r="DY50" s="64">
        <v>0</v>
      </c>
      <c r="DZ50" s="65">
        <v>0</v>
      </c>
      <c r="EA50" s="97"/>
      <c r="EB50" s="98"/>
      <c r="EC50" s="99"/>
      <c r="ED50" s="97"/>
      <c r="EE50" s="98"/>
      <c r="EF50" s="99"/>
      <c r="EG50" s="62"/>
      <c r="EH50" s="63"/>
      <c r="EI50" s="64"/>
      <c r="EJ50" s="65"/>
      <c r="EK50" s="63"/>
      <c r="EL50" s="64"/>
      <c r="EM50" s="65"/>
      <c r="EN50" s="63"/>
      <c r="EO50" s="64"/>
      <c r="EP50" s="65"/>
      <c r="EQ50" s="63"/>
      <c r="ER50" s="64"/>
      <c r="ES50" s="65"/>
      <c r="ET50" s="56">
        <v>0</v>
      </c>
      <c r="EU50" s="70">
        <v>0</v>
      </c>
      <c r="EV50" s="70"/>
      <c r="EW50" s="70">
        <v>0</v>
      </c>
      <c r="EX50" s="71"/>
      <c r="EY50" s="70"/>
      <c r="EZ50" s="71"/>
      <c r="FA50" s="60"/>
      <c r="FB50" s="56">
        <v>0</v>
      </c>
      <c r="FC50" s="70">
        <v>0</v>
      </c>
      <c r="FD50" s="70"/>
      <c r="FE50" s="70">
        <v>0</v>
      </c>
      <c r="FF50" s="70"/>
      <c r="FG50" s="70"/>
      <c r="FH50" s="71"/>
      <c r="FI50" s="60"/>
      <c r="FJ50" s="63" t="s">
        <v>1741</v>
      </c>
      <c r="FK50" s="70">
        <v>0</v>
      </c>
      <c r="FL50" s="70">
        <v>0</v>
      </c>
      <c r="FM50" s="70">
        <v>0</v>
      </c>
      <c r="FN50" s="71"/>
      <c r="FO50" s="72"/>
      <c r="FP50" s="71"/>
      <c r="FQ50" s="60"/>
      <c r="FR50" s="73">
        <v>40</v>
      </c>
      <c r="FS50" s="74">
        <v>45</v>
      </c>
      <c r="FT50" s="74">
        <v>50</v>
      </c>
      <c r="FU50" s="75">
        <v>0</v>
      </c>
      <c r="FV50" s="74">
        <v>12</v>
      </c>
      <c r="FW50" s="90">
        <v>0.9</v>
      </c>
      <c r="FX50" s="77">
        <v>0.3</v>
      </c>
      <c r="FY50" s="56">
        <v>0</v>
      </c>
      <c r="FZ50" s="70">
        <v>0</v>
      </c>
      <c r="GA50" s="70"/>
      <c r="GB50" s="70">
        <v>0</v>
      </c>
      <c r="GC50" s="71"/>
      <c r="GD50" s="70"/>
      <c r="GE50" s="71"/>
      <c r="GF50" s="71"/>
      <c r="GG50" s="57" t="s">
        <v>1741</v>
      </c>
      <c r="GH50" s="56">
        <v>0</v>
      </c>
      <c r="GI50" s="70">
        <v>0</v>
      </c>
      <c r="GJ50" s="70"/>
      <c r="GK50" s="70">
        <v>0</v>
      </c>
      <c r="GL50" s="71"/>
      <c r="GM50" s="70"/>
      <c r="GN50" s="71"/>
      <c r="GO50" s="71"/>
      <c r="GP50" s="57"/>
      <c r="GQ50" s="56">
        <v>0</v>
      </c>
      <c r="GR50" s="70">
        <v>0</v>
      </c>
      <c r="GS50" s="70"/>
      <c r="GT50" s="70">
        <v>0</v>
      </c>
      <c r="GU50" s="71"/>
      <c r="GV50" s="70"/>
      <c r="GW50" s="71"/>
      <c r="GX50" s="71"/>
      <c r="GY50" s="57"/>
      <c r="GZ50" s="63" t="s">
        <v>1974</v>
      </c>
      <c r="HA50" s="70">
        <v>250</v>
      </c>
      <c r="HB50" s="70">
        <v>200</v>
      </c>
      <c r="HC50" s="70">
        <v>200</v>
      </c>
      <c r="HD50" s="70">
        <v>200</v>
      </c>
      <c r="HE50" s="71"/>
      <c r="HF50" s="70">
        <v>60</v>
      </c>
      <c r="HG50" s="71">
        <v>0.66</v>
      </c>
      <c r="HH50" s="71"/>
      <c r="HI50" s="57"/>
      <c r="HJ50" s="63"/>
      <c r="HK50" s="70">
        <v>0</v>
      </c>
      <c r="HL50" s="70">
        <v>0</v>
      </c>
      <c r="HM50" s="70"/>
      <c r="HN50" s="70">
        <v>0</v>
      </c>
      <c r="HO50" s="71"/>
      <c r="HP50" s="70"/>
      <c r="HQ50" s="71"/>
      <c r="HR50" s="71"/>
      <c r="HS50" s="65"/>
      <c r="HT50" s="78">
        <v>50</v>
      </c>
      <c r="HU50" s="78">
        <v>0</v>
      </c>
      <c r="HV50" s="78">
        <v>10</v>
      </c>
      <c r="HW50" s="51" t="s">
        <v>322</v>
      </c>
      <c r="HX50" s="114" t="s">
        <v>1736</v>
      </c>
      <c r="HY50" s="70">
        <v>0</v>
      </c>
      <c r="HZ50" s="70">
        <v>0</v>
      </c>
      <c r="IA50" s="70"/>
      <c r="IB50" s="70">
        <v>3</v>
      </c>
      <c r="IC50" s="70">
        <v>3</v>
      </c>
      <c r="ID50" s="81">
        <v>1</v>
      </c>
      <c r="IE50" s="81">
        <v>0.5</v>
      </c>
      <c r="IF50" s="80"/>
      <c r="IG50" s="56">
        <v>0</v>
      </c>
      <c r="IH50" s="70">
        <v>0</v>
      </c>
      <c r="II50" s="70"/>
      <c r="IJ50" s="70">
        <v>0</v>
      </c>
      <c r="IK50" s="70"/>
      <c r="IL50" s="71"/>
      <c r="IM50" s="60"/>
      <c r="IN50" s="56">
        <v>0</v>
      </c>
      <c r="IO50" s="70">
        <v>0</v>
      </c>
      <c r="IP50" s="70"/>
      <c r="IQ50" s="70">
        <v>0</v>
      </c>
      <c r="IR50" s="70"/>
      <c r="IS50" s="71"/>
      <c r="IT50" s="71"/>
      <c r="IU50" s="80"/>
      <c r="IV50" s="51" t="s">
        <v>2</v>
      </c>
    </row>
    <row r="51" spans="1:256" ht="25.5">
      <c r="A51" s="36">
        <v>49</v>
      </c>
      <c r="B51" s="51" t="s">
        <v>876</v>
      </c>
      <c r="C51" s="51" t="s">
        <v>421</v>
      </c>
      <c r="D51" s="51"/>
      <c r="E51" s="51"/>
      <c r="G51" s="51"/>
      <c r="H51" s="51"/>
      <c r="I51" s="51"/>
      <c r="J51" s="51"/>
      <c r="K51" s="51"/>
      <c r="L51" s="51"/>
      <c r="M51" s="51"/>
      <c r="N51" s="52"/>
      <c r="O51" s="51"/>
      <c r="P51" s="53"/>
      <c r="Q51" s="52"/>
      <c r="R51" s="52"/>
      <c r="S51" s="52"/>
      <c r="T51" s="54"/>
      <c r="U51" s="52"/>
      <c r="V51" s="52"/>
      <c r="W51" s="51"/>
      <c r="X51" s="51"/>
      <c r="Y51" s="51"/>
      <c r="Z51" s="51"/>
      <c r="AA51" s="51"/>
      <c r="AB51" s="51"/>
      <c r="AC51" s="51"/>
      <c r="AD51" s="52"/>
      <c r="AE51" s="52"/>
      <c r="AF51" s="52"/>
      <c r="AG51" s="52"/>
      <c r="AH51" s="54"/>
      <c r="AI51" s="52"/>
      <c r="AJ51" s="51"/>
      <c r="AK51" s="51"/>
      <c r="AL51" s="52"/>
      <c r="AM51" s="51"/>
      <c r="AN51" s="51"/>
      <c r="AO51" s="51"/>
      <c r="AP51" s="51"/>
      <c r="AQ51" s="51"/>
      <c r="AR51" s="51"/>
      <c r="AS51" s="51"/>
      <c r="AT51" s="51"/>
      <c r="AU51" s="51"/>
      <c r="AV51" s="51"/>
      <c r="AW51" s="51"/>
      <c r="AX51" s="52"/>
      <c r="AY51" s="52"/>
      <c r="AZ51" s="52"/>
      <c r="BA51" s="52"/>
      <c r="BB51" s="54"/>
      <c r="BC51" s="54"/>
      <c r="BD51" s="51"/>
      <c r="BE51" s="51"/>
      <c r="BF51" s="51"/>
      <c r="BG51" s="55"/>
      <c r="BH51" s="52"/>
      <c r="BI51" s="52"/>
      <c r="BJ51" s="51"/>
      <c r="BK51" s="51"/>
      <c r="BL51" s="51"/>
      <c r="BM51" s="51"/>
      <c r="BN51" s="51"/>
      <c r="BO51" s="108"/>
      <c r="BP51" s="57"/>
      <c r="BQ51" s="108"/>
      <c r="BR51" s="109"/>
      <c r="BS51" s="108"/>
      <c r="BT51" s="109"/>
      <c r="BU51" s="92"/>
      <c r="BV51" s="106"/>
      <c r="BW51" s="105"/>
      <c r="BX51" s="106"/>
      <c r="BY51" s="105"/>
      <c r="BZ51" s="106"/>
      <c r="CA51" s="105"/>
      <c r="CB51" s="106"/>
      <c r="CC51" s="105"/>
      <c r="CD51" s="106"/>
      <c r="CE51" s="107"/>
      <c r="CF51" s="62"/>
      <c r="CG51" s="63"/>
      <c r="CH51" s="64"/>
      <c r="CI51" s="65"/>
      <c r="CJ51" s="63"/>
      <c r="CK51" s="64"/>
      <c r="CL51" s="65"/>
      <c r="CM51" s="100"/>
      <c r="CN51" s="63"/>
      <c r="CO51" s="64"/>
      <c r="CP51" s="65"/>
      <c r="CQ51" s="63"/>
      <c r="CR51" s="64"/>
      <c r="CS51" s="65"/>
      <c r="CT51" s="63"/>
      <c r="CU51" s="64"/>
      <c r="CV51" s="65"/>
      <c r="CW51" s="63"/>
      <c r="CX51" s="64"/>
      <c r="CY51" s="65"/>
      <c r="CZ51" s="63"/>
      <c r="DA51" s="64"/>
      <c r="DB51" s="65"/>
      <c r="DC51" s="63"/>
      <c r="DD51" s="64"/>
      <c r="DE51" s="65"/>
      <c r="DF51" s="63"/>
      <c r="DG51" s="64"/>
      <c r="DH51" s="65"/>
      <c r="DI51" s="63"/>
      <c r="DJ51" s="64"/>
      <c r="DK51" s="65"/>
      <c r="DL51" s="63"/>
      <c r="DM51" s="64"/>
      <c r="DN51" s="65"/>
      <c r="DO51" s="63"/>
      <c r="DP51" s="64"/>
      <c r="DQ51" s="65"/>
      <c r="DR51" s="63"/>
      <c r="DS51" s="64"/>
      <c r="DT51" s="65"/>
      <c r="DU51" s="63"/>
      <c r="DV51" s="64"/>
      <c r="DW51" s="65"/>
      <c r="DX51" s="63"/>
      <c r="DY51" s="64"/>
      <c r="DZ51" s="65"/>
      <c r="EA51" s="97"/>
      <c r="EB51" s="98"/>
      <c r="EC51" s="99"/>
      <c r="ED51" s="97"/>
      <c r="EE51" s="98"/>
      <c r="EF51" s="99"/>
      <c r="EG51" s="62"/>
      <c r="EH51" s="63"/>
      <c r="EI51" s="64"/>
      <c r="EJ51" s="65"/>
      <c r="EK51" s="63"/>
      <c r="EL51" s="64"/>
      <c r="EM51" s="65"/>
      <c r="EN51" s="63"/>
      <c r="EO51" s="64"/>
      <c r="EP51" s="65"/>
      <c r="EQ51" s="63"/>
      <c r="ER51" s="64"/>
      <c r="ES51" s="65"/>
      <c r="ET51" s="56"/>
      <c r="EU51" s="70"/>
      <c r="EV51" s="70"/>
      <c r="EW51" s="70"/>
      <c r="EX51" s="71"/>
      <c r="EY51" s="70"/>
      <c r="EZ51" s="71"/>
      <c r="FA51" s="60"/>
      <c r="FB51" s="56"/>
      <c r="FC51" s="70"/>
      <c r="FD51" s="70"/>
      <c r="FE51" s="70"/>
      <c r="FF51" s="70"/>
      <c r="FG51" s="70"/>
      <c r="FH51" s="71"/>
      <c r="FI51" s="60"/>
      <c r="FJ51" s="63"/>
      <c r="FK51" s="70"/>
      <c r="FL51" s="70"/>
      <c r="FM51" s="70"/>
      <c r="FN51" s="71"/>
      <c r="FO51" s="72"/>
      <c r="FP51" s="71"/>
      <c r="FQ51" s="60"/>
      <c r="FR51" s="73"/>
      <c r="FS51" s="74"/>
      <c r="FT51" s="74"/>
      <c r="FU51" s="75"/>
      <c r="FV51" s="74"/>
      <c r="FW51" s="90"/>
      <c r="FX51" s="77"/>
      <c r="FY51" s="56"/>
      <c r="FZ51" s="70"/>
      <c r="GA51" s="70"/>
      <c r="GB51" s="70"/>
      <c r="GC51" s="71"/>
      <c r="GD51" s="70"/>
      <c r="GE51" s="71"/>
      <c r="GF51" s="71"/>
      <c r="GG51" s="57"/>
      <c r="GH51" s="56"/>
      <c r="GI51" s="70"/>
      <c r="GJ51" s="70"/>
      <c r="GK51" s="70"/>
      <c r="GL51" s="71"/>
      <c r="GM51" s="70"/>
      <c r="GN51" s="71"/>
      <c r="GO51" s="71"/>
      <c r="GP51" s="57"/>
      <c r="GQ51" s="56"/>
      <c r="GR51" s="70"/>
      <c r="GS51" s="70"/>
      <c r="GT51" s="70"/>
      <c r="GU51" s="71"/>
      <c r="GV51" s="70"/>
      <c r="GW51" s="71"/>
      <c r="GX51" s="71"/>
      <c r="GY51" s="57"/>
      <c r="GZ51" s="63"/>
      <c r="HA51" s="70"/>
      <c r="HB51" s="70"/>
      <c r="HC51" s="70"/>
      <c r="HD51" s="70"/>
      <c r="HE51" s="71"/>
      <c r="HF51" s="70"/>
      <c r="HG51" s="71"/>
      <c r="HH51" s="71"/>
      <c r="HI51" s="57"/>
      <c r="HJ51" s="63"/>
      <c r="HK51" s="70"/>
      <c r="HL51" s="70"/>
      <c r="HM51" s="70"/>
      <c r="HN51" s="70"/>
      <c r="HO51" s="71"/>
      <c r="HP51" s="70"/>
      <c r="HQ51" s="71"/>
      <c r="HR51" s="71"/>
      <c r="HS51" s="65"/>
      <c r="HT51" s="78"/>
      <c r="HU51" s="78"/>
      <c r="HV51" s="78"/>
      <c r="HW51" s="51"/>
      <c r="HX51" s="114"/>
      <c r="HY51" s="70"/>
      <c r="HZ51" s="70"/>
      <c r="IA51" s="70"/>
      <c r="IB51" s="70"/>
      <c r="IC51" s="70"/>
      <c r="ID51" s="81"/>
      <c r="IE51" s="81"/>
      <c r="IF51" s="80"/>
      <c r="IG51" s="56"/>
      <c r="IH51" s="70"/>
      <c r="II51" s="70"/>
      <c r="IJ51" s="70"/>
      <c r="IK51" s="70"/>
      <c r="IL51" s="71"/>
      <c r="IM51" s="60"/>
      <c r="IN51" s="56"/>
      <c r="IO51" s="70"/>
      <c r="IP51" s="70"/>
      <c r="IQ51" s="70"/>
      <c r="IR51" s="70"/>
      <c r="IS51" s="71"/>
      <c r="IT51" s="71"/>
      <c r="IU51" s="80"/>
      <c r="IV51" s="51"/>
    </row>
    <row r="52" spans="1:256" ht="25.5">
      <c r="A52" s="36">
        <v>50</v>
      </c>
      <c r="B52" s="51" t="s">
        <v>876</v>
      </c>
      <c r="C52" s="51" t="s">
        <v>422</v>
      </c>
      <c r="D52" s="51"/>
      <c r="E52" s="51"/>
      <c r="G52" s="51"/>
      <c r="H52" s="51"/>
      <c r="I52" s="51"/>
      <c r="J52" s="51"/>
      <c r="K52" s="51"/>
      <c r="L52" s="51"/>
      <c r="M52" s="51"/>
      <c r="N52" s="52"/>
      <c r="O52" s="51"/>
      <c r="P52" s="53"/>
      <c r="Q52" s="52"/>
      <c r="R52" s="52"/>
      <c r="S52" s="52"/>
      <c r="T52" s="54"/>
      <c r="U52" s="52"/>
      <c r="V52" s="52"/>
      <c r="W52" s="51"/>
      <c r="X52" s="51"/>
      <c r="Y52" s="51"/>
      <c r="Z52" s="51"/>
      <c r="AA52" s="51"/>
      <c r="AB52" s="51"/>
      <c r="AC52" s="51"/>
      <c r="AD52" s="52"/>
      <c r="AE52" s="52"/>
      <c r="AF52" s="52"/>
      <c r="AG52" s="52"/>
      <c r="AH52" s="54"/>
      <c r="AI52" s="52"/>
      <c r="AJ52" s="51"/>
      <c r="AK52" s="51"/>
      <c r="AL52" s="52"/>
      <c r="AM52" s="51"/>
      <c r="AN52" s="51"/>
      <c r="AO52" s="51"/>
      <c r="AP52" s="51"/>
      <c r="AQ52" s="51"/>
      <c r="AR52" s="51"/>
      <c r="AS52" s="51"/>
      <c r="AT52" s="51"/>
      <c r="AU52" s="51"/>
      <c r="AV52" s="51"/>
      <c r="AW52" s="51"/>
      <c r="AX52" s="52"/>
      <c r="AY52" s="52"/>
      <c r="AZ52" s="52"/>
      <c r="BA52" s="52"/>
      <c r="BB52" s="54"/>
      <c r="BC52" s="54"/>
      <c r="BD52" s="51"/>
      <c r="BE52" s="51"/>
      <c r="BF52" s="51"/>
      <c r="BG52" s="55"/>
      <c r="BH52" s="52"/>
      <c r="BI52" s="52"/>
      <c r="BJ52" s="51"/>
      <c r="BK52" s="51"/>
      <c r="BL52" s="51"/>
      <c r="BM52" s="51"/>
      <c r="BN52" s="51"/>
      <c r="BO52" s="108"/>
      <c r="BP52" s="57"/>
      <c r="BQ52" s="108"/>
      <c r="BR52" s="109"/>
      <c r="BS52" s="108"/>
      <c r="BT52" s="109"/>
      <c r="BU52" s="92"/>
      <c r="BV52" s="106"/>
      <c r="BW52" s="105"/>
      <c r="BX52" s="106"/>
      <c r="BY52" s="105"/>
      <c r="BZ52" s="106"/>
      <c r="CA52" s="105"/>
      <c r="CB52" s="106"/>
      <c r="CC52" s="105"/>
      <c r="CD52" s="106"/>
      <c r="CE52" s="107"/>
      <c r="CF52" s="62"/>
      <c r="CG52" s="63"/>
      <c r="CH52" s="64"/>
      <c r="CI52" s="65"/>
      <c r="CJ52" s="63"/>
      <c r="CK52" s="64"/>
      <c r="CL52" s="65"/>
      <c r="CM52" s="100"/>
      <c r="CN52" s="63"/>
      <c r="CO52" s="64"/>
      <c r="CP52" s="65"/>
      <c r="CQ52" s="63"/>
      <c r="CR52" s="64"/>
      <c r="CS52" s="65"/>
      <c r="CT52" s="63"/>
      <c r="CU52" s="64"/>
      <c r="CV52" s="65"/>
      <c r="CW52" s="63"/>
      <c r="CX52" s="64"/>
      <c r="CY52" s="65"/>
      <c r="CZ52" s="63"/>
      <c r="DA52" s="64"/>
      <c r="DB52" s="65"/>
      <c r="DC52" s="63"/>
      <c r="DD52" s="64"/>
      <c r="DE52" s="65"/>
      <c r="DF52" s="63"/>
      <c r="DG52" s="64"/>
      <c r="DH52" s="65"/>
      <c r="DI52" s="63"/>
      <c r="DJ52" s="64"/>
      <c r="DK52" s="65"/>
      <c r="DL52" s="63"/>
      <c r="DM52" s="64"/>
      <c r="DN52" s="65"/>
      <c r="DO52" s="63"/>
      <c r="DP52" s="64"/>
      <c r="DQ52" s="65"/>
      <c r="DR52" s="63"/>
      <c r="DS52" s="64"/>
      <c r="DT52" s="65"/>
      <c r="DU52" s="63"/>
      <c r="DV52" s="64"/>
      <c r="DW52" s="65"/>
      <c r="DX52" s="63"/>
      <c r="DY52" s="64"/>
      <c r="DZ52" s="65"/>
      <c r="EA52" s="97"/>
      <c r="EB52" s="98"/>
      <c r="EC52" s="99"/>
      <c r="ED52" s="97"/>
      <c r="EE52" s="98"/>
      <c r="EF52" s="99"/>
      <c r="EG52" s="62"/>
      <c r="EH52" s="63"/>
      <c r="EI52" s="64"/>
      <c r="EJ52" s="65"/>
      <c r="EK52" s="63"/>
      <c r="EL52" s="64"/>
      <c r="EM52" s="65"/>
      <c r="EN52" s="63"/>
      <c r="EO52" s="64"/>
      <c r="EP52" s="65"/>
      <c r="EQ52" s="63"/>
      <c r="ER52" s="64"/>
      <c r="ES52" s="65"/>
      <c r="ET52" s="56"/>
      <c r="EU52" s="70"/>
      <c r="EV52" s="70"/>
      <c r="EW52" s="70"/>
      <c r="EX52" s="71"/>
      <c r="EY52" s="70"/>
      <c r="EZ52" s="71"/>
      <c r="FA52" s="60"/>
      <c r="FB52" s="56"/>
      <c r="FC52" s="70"/>
      <c r="FD52" s="70"/>
      <c r="FE52" s="70"/>
      <c r="FF52" s="70"/>
      <c r="FG52" s="70"/>
      <c r="FH52" s="71"/>
      <c r="FI52" s="60"/>
      <c r="FJ52" s="63"/>
      <c r="FK52" s="70"/>
      <c r="FL52" s="70"/>
      <c r="FM52" s="70"/>
      <c r="FN52" s="71"/>
      <c r="FO52" s="72"/>
      <c r="FP52" s="71"/>
      <c r="FQ52" s="60"/>
      <c r="FR52" s="73"/>
      <c r="FS52" s="74"/>
      <c r="FT52" s="74"/>
      <c r="FU52" s="75"/>
      <c r="FV52" s="74"/>
      <c r="FW52" s="90"/>
      <c r="FX52" s="77"/>
      <c r="FY52" s="56"/>
      <c r="FZ52" s="70"/>
      <c r="GA52" s="70"/>
      <c r="GB52" s="70"/>
      <c r="GC52" s="71"/>
      <c r="GD52" s="70"/>
      <c r="GE52" s="71"/>
      <c r="GF52" s="71"/>
      <c r="GG52" s="57"/>
      <c r="GH52" s="56"/>
      <c r="GI52" s="70"/>
      <c r="GJ52" s="70"/>
      <c r="GK52" s="70"/>
      <c r="GL52" s="71"/>
      <c r="GM52" s="70"/>
      <c r="GN52" s="71"/>
      <c r="GO52" s="71"/>
      <c r="GP52" s="57"/>
      <c r="GQ52" s="56"/>
      <c r="GR52" s="70"/>
      <c r="GS52" s="70"/>
      <c r="GT52" s="70"/>
      <c r="GU52" s="71"/>
      <c r="GV52" s="70"/>
      <c r="GW52" s="71"/>
      <c r="GX52" s="71"/>
      <c r="GY52" s="57"/>
      <c r="GZ52" s="63"/>
      <c r="HA52" s="70"/>
      <c r="HB52" s="70"/>
      <c r="HC52" s="70"/>
      <c r="HD52" s="70"/>
      <c r="HE52" s="71"/>
      <c r="HF52" s="70"/>
      <c r="HG52" s="71"/>
      <c r="HH52" s="71"/>
      <c r="HI52" s="57"/>
      <c r="HJ52" s="63"/>
      <c r="HK52" s="70"/>
      <c r="HL52" s="70"/>
      <c r="HM52" s="70"/>
      <c r="HN52" s="70"/>
      <c r="HO52" s="71"/>
      <c r="HP52" s="70"/>
      <c r="HQ52" s="71"/>
      <c r="HR52" s="71"/>
      <c r="HS52" s="65"/>
      <c r="HT52" s="78"/>
      <c r="HU52" s="78"/>
      <c r="HV52" s="78"/>
      <c r="HW52" s="51"/>
      <c r="HX52" s="114"/>
      <c r="HY52" s="70"/>
      <c r="HZ52" s="70"/>
      <c r="IA52" s="70"/>
      <c r="IB52" s="70"/>
      <c r="IC52" s="70"/>
      <c r="ID52" s="81"/>
      <c r="IE52" s="81"/>
      <c r="IF52" s="80"/>
      <c r="IG52" s="56"/>
      <c r="IH52" s="70"/>
      <c r="II52" s="70"/>
      <c r="IJ52" s="70"/>
      <c r="IK52" s="70"/>
      <c r="IL52" s="71"/>
      <c r="IM52" s="60"/>
      <c r="IN52" s="56"/>
      <c r="IO52" s="70"/>
      <c r="IP52" s="70"/>
      <c r="IQ52" s="70"/>
      <c r="IR52" s="70"/>
      <c r="IS52" s="71"/>
      <c r="IT52" s="71"/>
      <c r="IU52" s="80"/>
      <c r="IV52" s="51"/>
    </row>
    <row r="53" spans="1:256" ht="25.5">
      <c r="A53" s="36">
        <v>51</v>
      </c>
      <c r="B53" s="51" t="s">
        <v>876</v>
      </c>
      <c r="C53" s="51" t="s">
        <v>424</v>
      </c>
      <c r="D53" s="51"/>
      <c r="E53" s="51"/>
      <c r="G53" s="51"/>
      <c r="H53" s="51"/>
      <c r="I53" s="51"/>
      <c r="J53" s="51"/>
      <c r="K53" s="51"/>
      <c r="L53" s="51"/>
      <c r="M53" s="51"/>
      <c r="N53" s="52"/>
      <c r="O53" s="51"/>
      <c r="P53" s="53"/>
      <c r="Q53" s="52"/>
      <c r="R53" s="52"/>
      <c r="S53" s="52"/>
      <c r="T53" s="54"/>
      <c r="U53" s="52"/>
      <c r="V53" s="52"/>
      <c r="W53" s="51"/>
      <c r="X53" s="51"/>
      <c r="Y53" s="51"/>
      <c r="Z53" s="51"/>
      <c r="AA53" s="51"/>
      <c r="AB53" s="51"/>
      <c r="AC53" s="51"/>
      <c r="AD53" s="52"/>
      <c r="AE53" s="52"/>
      <c r="AF53" s="52"/>
      <c r="AG53" s="52"/>
      <c r="AH53" s="54"/>
      <c r="AI53" s="52"/>
      <c r="AJ53" s="51"/>
      <c r="AK53" s="51"/>
      <c r="AL53" s="52"/>
      <c r="AM53" s="51"/>
      <c r="AN53" s="51"/>
      <c r="AO53" s="51"/>
      <c r="AP53" s="51"/>
      <c r="AQ53" s="51"/>
      <c r="AR53" s="51"/>
      <c r="AS53" s="51"/>
      <c r="AT53" s="51"/>
      <c r="AU53" s="51"/>
      <c r="AV53" s="51"/>
      <c r="AW53" s="51"/>
      <c r="AX53" s="52"/>
      <c r="AY53" s="52"/>
      <c r="AZ53" s="52"/>
      <c r="BA53" s="52"/>
      <c r="BB53" s="54"/>
      <c r="BC53" s="54"/>
      <c r="BD53" s="51"/>
      <c r="BE53" s="51"/>
      <c r="BF53" s="51"/>
      <c r="BG53" s="55"/>
      <c r="BH53" s="52"/>
      <c r="BI53" s="52"/>
      <c r="BJ53" s="51"/>
      <c r="BK53" s="51"/>
      <c r="BL53" s="51"/>
      <c r="BM53" s="51"/>
      <c r="BN53" s="51"/>
      <c r="BO53" s="108"/>
      <c r="BP53" s="57"/>
      <c r="BQ53" s="108"/>
      <c r="BR53" s="109"/>
      <c r="BS53" s="108"/>
      <c r="BT53" s="109"/>
      <c r="BU53" s="92"/>
      <c r="BV53" s="106"/>
      <c r="BW53" s="105"/>
      <c r="BX53" s="106"/>
      <c r="BY53" s="105"/>
      <c r="BZ53" s="106"/>
      <c r="CA53" s="105"/>
      <c r="CB53" s="106"/>
      <c r="CC53" s="105"/>
      <c r="CD53" s="106"/>
      <c r="CE53" s="107"/>
      <c r="CF53" s="62"/>
      <c r="CG53" s="63"/>
      <c r="CH53" s="64"/>
      <c r="CI53" s="65"/>
      <c r="CJ53" s="63"/>
      <c r="CK53" s="64"/>
      <c r="CL53" s="65"/>
      <c r="CM53" s="100"/>
      <c r="CN53" s="63"/>
      <c r="CO53" s="64"/>
      <c r="CP53" s="65"/>
      <c r="CQ53" s="63"/>
      <c r="CR53" s="64"/>
      <c r="CS53" s="65"/>
      <c r="CT53" s="63"/>
      <c r="CU53" s="64"/>
      <c r="CV53" s="65"/>
      <c r="CW53" s="63"/>
      <c r="CX53" s="64"/>
      <c r="CY53" s="65"/>
      <c r="CZ53" s="63"/>
      <c r="DA53" s="64"/>
      <c r="DB53" s="65"/>
      <c r="DC53" s="63"/>
      <c r="DD53" s="64"/>
      <c r="DE53" s="65"/>
      <c r="DF53" s="63"/>
      <c r="DG53" s="64"/>
      <c r="DH53" s="65"/>
      <c r="DI53" s="63"/>
      <c r="DJ53" s="64"/>
      <c r="DK53" s="65"/>
      <c r="DL53" s="63"/>
      <c r="DM53" s="64"/>
      <c r="DN53" s="65"/>
      <c r="DO53" s="63"/>
      <c r="DP53" s="64"/>
      <c r="DQ53" s="65"/>
      <c r="DR53" s="63"/>
      <c r="DS53" s="64"/>
      <c r="DT53" s="65"/>
      <c r="DU53" s="63"/>
      <c r="DV53" s="64"/>
      <c r="DW53" s="65"/>
      <c r="DX53" s="63"/>
      <c r="DY53" s="64"/>
      <c r="DZ53" s="65"/>
      <c r="EA53" s="97"/>
      <c r="EB53" s="98"/>
      <c r="EC53" s="99"/>
      <c r="ED53" s="97"/>
      <c r="EE53" s="98"/>
      <c r="EF53" s="99"/>
      <c r="EG53" s="62"/>
      <c r="EH53" s="63"/>
      <c r="EI53" s="64"/>
      <c r="EJ53" s="65"/>
      <c r="EK53" s="63"/>
      <c r="EL53" s="64"/>
      <c r="EM53" s="65"/>
      <c r="EN53" s="63"/>
      <c r="EO53" s="64"/>
      <c r="EP53" s="65"/>
      <c r="EQ53" s="63"/>
      <c r="ER53" s="64"/>
      <c r="ES53" s="65"/>
      <c r="ET53" s="56"/>
      <c r="EU53" s="70"/>
      <c r="EV53" s="70"/>
      <c r="EW53" s="70"/>
      <c r="EX53" s="71"/>
      <c r="EY53" s="70"/>
      <c r="EZ53" s="71"/>
      <c r="FA53" s="60"/>
      <c r="FB53" s="56"/>
      <c r="FC53" s="70"/>
      <c r="FD53" s="70"/>
      <c r="FE53" s="70"/>
      <c r="FF53" s="70"/>
      <c r="FG53" s="70"/>
      <c r="FH53" s="71"/>
      <c r="FI53" s="60"/>
      <c r="FJ53" s="63"/>
      <c r="FK53" s="70"/>
      <c r="FL53" s="70"/>
      <c r="FM53" s="70"/>
      <c r="FN53" s="71"/>
      <c r="FO53" s="72"/>
      <c r="FP53" s="71"/>
      <c r="FQ53" s="60"/>
      <c r="FR53" s="73"/>
      <c r="FS53" s="74"/>
      <c r="FT53" s="74"/>
      <c r="FU53" s="75"/>
      <c r="FV53" s="74"/>
      <c r="FW53" s="90"/>
      <c r="FX53" s="77"/>
      <c r="FY53" s="56"/>
      <c r="FZ53" s="70"/>
      <c r="GA53" s="70"/>
      <c r="GB53" s="70"/>
      <c r="GC53" s="71"/>
      <c r="GD53" s="70"/>
      <c r="GE53" s="71"/>
      <c r="GF53" s="71"/>
      <c r="GG53" s="57"/>
      <c r="GH53" s="56"/>
      <c r="GI53" s="70"/>
      <c r="GJ53" s="70"/>
      <c r="GK53" s="70"/>
      <c r="GL53" s="71"/>
      <c r="GM53" s="70"/>
      <c r="GN53" s="71"/>
      <c r="GO53" s="71"/>
      <c r="GP53" s="57"/>
      <c r="GQ53" s="56"/>
      <c r="GR53" s="70"/>
      <c r="GS53" s="70"/>
      <c r="GT53" s="70"/>
      <c r="GU53" s="71"/>
      <c r="GV53" s="70"/>
      <c r="GW53" s="71"/>
      <c r="GX53" s="71"/>
      <c r="GY53" s="57"/>
      <c r="GZ53" s="63"/>
      <c r="HA53" s="70"/>
      <c r="HB53" s="70"/>
      <c r="HC53" s="70"/>
      <c r="HD53" s="70"/>
      <c r="HE53" s="71"/>
      <c r="HF53" s="70"/>
      <c r="HG53" s="71"/>
      <c r="HH53" s="71"/>
      <c r="HI53" s="57"/>
      <c r="HJ53" s="63"/>
      <c r="HK53" s="70"/>
      <c r="HL53" s="70"/>
      <c r="HM53" s="70"/>
      <c r="HN53" s="70"/>
      <c r="HO53" s="71"/>
      <c r="HP53" s="70"/>
      <c r="HQ53" s="71"/>
      <c r="HR53" s="71"/>
      <c r="HS53" s="65"/>
      <c r="HT53" s="78"/>
      <c r="HU53" s="78"/>
      <c r="HV53" s="78"/>
      <c r="HW53" s="51"/>
      <c r="HX53" s="114"/>
      <c r="HY53" s="70"/>
      <c r="HZ53" s="70"/>
      <c r="IA53" s="70"/>
      <c r="IB53" s="70"/>
      <c r="IC53" s="70"/>
      <c r="ID53" s="81"/>
      <c r="IE53" s="81"/>
      <c r="IF53" s="80"/>
      <c r="IG53" s="56"/>
      <c r="IH53" s="70"/>
      <c r="II53" s="70"/>
      <c r="IJ53" s="70"/>
      <c r="IK53" s="70"/>
      <c r="IL53" s="71"/>
      <c r="IM53" s="60"/>
      <c r="IN53" s="56"/>
      <c r="IO53" s="70"/>
      <c r="IP53" s="70"/>
      <c r="IQ53" s="70"/>
      <c r="IR53" s="70"/>
      <c r="IS53" s="71"/>
      <c r="IT53" s="71"/>
      <c r="IU53" s="80"/>
      <c r="IV53" s="51"/>
    </row>
    <row r="54" spans="1:256" ht="25.5">
      <c r="A54" s="36">
        <v>52</v>
      </c>
      <c r="B54" s="51" t="s">
        <v>876</v>
      </c>
      <c r="C54" s="51" t="s">
        <v>425</v>
      </c>
      <c r="D54" s="51"/>
      <c r="E54" s="51"/>
      <c r="G54" s="51"/>
      <c r="H54" s="51"/>
      <c r="I54" s="51"/>
      <c r="J54" s="51"/>
      <c r="K54" s="51"/>
      <c r="L54" s="51"/>
      <c r="M54" s="51"/>
      <c r="N54" s="52"/>
      <c r="O54" s="51"/>
      <c r="P54" s="53"/>
      <c r="Q54" s="52"/>
      <c r="R54" s="52"/>
      <c r="S54" s="52"/>
      <c r="T54" s="54"/>
      <c r="U54" s="52"/>
      <c r="V54" s="52"/>
      <c r="W54" s="51"/>
      <c r="X54" s="51"/>
      <c r="Y54" s="51"/>
      <c r="Z54" s="51"/>
      <c r="AA54" s="51"/>
      <c r="AB54" s="51"/>
      <c r="AC54" s="51"/>
      <c r="AD54" s="52"/>
      <c r="AE54" s="52"/>
      <c r="AF54" s="52"/>
      <c r="AG54" s="52"/>
      <c r="AH54" s="54"/>
      <c r="AI54" s="52"/>
      <c r="AJ54" s="51"/>
      <c r="AK54" s="51"/>
      <c r="AL54" s="52"/>
      <c r="AM54" s="51"/>
      <c r="AN54" s="51"/>
      <c r="AO54" s="51"/>
      <c r="AP54" s="51"/>
      <c r="AQ54" s="51"/>
      <c r="AR54" s="51"/>
      <c r="AS54" s="51"/>
      <c r="AT54" s="51"/>
      <c r="AU54" s="51"/>
      <c r="AV54" s="51"/>
      <c r="AW54" s="51"/>
      <c r="AX54" s="52"/>
      <c r="AY54" s="52"/>
      <c r="AZ54" s="52"/>
      <c r="BA54" s="52"/>
      <c r="BB54" s="54"/>
      <c r="BC54" s="54"/>
      <c r="BD54" s="51"/>
      <c r="BE54" s="51"/>
      <c r="BF54" s="51"/>
      <c r="BG54" s="55"/>
      <c r="BH54" s="52"/>
      <c r="BI54" s="52"/>
      <c r="BJ54" s="51"/>
      <c r="BK54" s="51"/>
      <c r="BL54" s="51"/>
      <c r="BM54" s="51"/>
      <c r="BN54" s="51"/>
      <c r="BO54" s="108"/>
      <c r="BP54" s="57"/>
      <c r="BQ54" s="108"/>
      <c r="BR54" s="109"/>
      <c r="BS54" s="108"/>
      <c r="BT54" s="109"/>
      <c r="BU54" s="92"/>
      <c r="BV54" s="106"/>
      <c r="BW54" s="105"/>
      <c r="BX54" s="106"/>
      <c r="BY54" s="105"/>
      <c r="BZ54" s="106"/>
      <c r="CA54" s="105"/>
      <c r="CB54" s="106"/>
      <c r="CC54" s="105"/>
      <c r="CD54" s="106"/>
      <c r="CE54" s="107"/>
      <c r="CF54" s="62"/>
      <c r="CG54" s="63"/>
      <c r="CH54" s="64"/>
      <c r="CI54" s="65"/>
      <c r="CJ54" s="63"/>
      <c r="CK54" s="64"/>
      <c r="CL54" s="65"/>
      <c r="CM54" s="100"/>
      <c r="CN54" s="63"/>
      <c r="CO54" s="64"/>
      <c r="CP54" s="65"/>
      <c r="CQ54" s="63"/>
      <c r="CR54" s="64"/>
      <c r="CS54" s="65"/>
      <c r="CT54" s="63"/>
      <c r="CU54" s="64"/>
      <c r="CV54" s="65"/>
      <c r="CW54" s="63"/>
      <c r="CX54" s="64"/>
      <c r="CY54" s="65"/>
      <c r="CZ54" s="63"/>
      <c r="DA54" s="64"/>
      <c r="DB54" s="65"/>
      <c r="DC54" s="63"/>
      <c r="DD54" s="64"/>
      <c r="DE54" s="65"/>
      <c r="DF54" s="63"/>
      <c r="DG54" s="64"/>
      <c r="DH54" s="65"/>
      <c r="DI54" s="63"/>
      <c r="DJ54" s="64"/>
      <c r="DK54" s="65"/>
      <c r="DL54" s="63"/>
      <c r="DM54" s="64"/>
      <c r="DN54" s="65"/>
      <c r="DO54" s="63"/>
      <c r="DP54" s="64"/>
      <c r="DQ54" s="65"/>
      <c r="DR54" s="63"/>
      <c r="DS54" s="64"/>
      <c r="DT54" s="65"/>
      <c r="DU54" s="63"/>
      <c r="DV54" s="64"/>
      <c r="DW54" s="65"/>
      <c r="DX54" s="63"/>
      <c r="DY54" s="64"/>
      <c r="DZ54" s="65"/>
      <c r="EA54" s="97"/>
      <c r="EB54" s="98"/>
      <c r="EC54" s="99"/>
      <c r="ED54" s="97"/>
      <c r="EE54" s="98"/>
      <c r="EF54" s="99"/>
      <c r="EG54" s="62"/>
      <c r="EH54" s="63"/>
      <c r="EI54" s="64"/>
      <c r="EJ54" s="65"/>
      <c r="EK54" s="63"/>
      <c r="EL54" s="64"/>
      <c r="EM54" s="65"/>
      <c r="EN54" s="63"/>
      <c r="EO54" s="64"/>
      <c r="EP54" s="65"/>
      <c r="EQ54" s="63"/>
      <c r="ER54" s="64"/>
      <c r="ES54" s="65"/>
      <c r="ET54" s="56"/>
      <c r="EU54" s="70"/>
      <c r="EV54" s="70"/>
      <c r="EW54" s="70"/>
      <c r="EX54" s="71"/>
      <c r="EY54" s="70"/>
      <c r="EZ54" s="71"/>
      <c r="FA54" s="60"/>
      <c r="FB54" s="56"/>
      <c r="FC54" s="70"/>
      <c r="FD54" s="70"/>
      <c r="FE54" s="70"/>
      <c r="FF54" s="70"/>
      <c r="FG54" s="70"/>
      <c r="FH54" s="71"/>
      <c r="FI54" s="60"/>
      <c r="FJ54" s="63"/>
      <c r="FK54" s="70"/>
      <c r="FL54" s="70"/>
      <c r="FM54" s="70"/>
      <c r="FN54" s="71"/>
      <c r="FO54" s="72"/>
      <c r="FP54" s="71"/>
      <c r="FQ54" s="60"/>
      <c r="FR54" s="73"/>
      <c r="FS54" s="74"/>
      <c r="FT54" s="74"/>
      <c r="FU54" s="75"/>
      <c r="FV54" s="74"/>
      <c r="FW54" s="90"/>
      <c r="FX54" s="77"/>
      <c r="FY54" s="56"/>
      <c r="FZ54" s="70"/>
      <c r="GA54" s="70"/>
      <c r="GB54" s="70"/>
      <c r="GC54" s="71"/>
      <c r="GD54" s="70"/>
      <c r="GE54" s="71"/>
      <c r="GF54" s="71"/>
      <c r="GG54" s="57"/>
      <c r="GH54" s="56"/>
      <c r="GI54" s="70"/>
      <c r="GJ54" s="70"/>
      <c r="GK54" s="70"/>
      <c r="GL54" s="71"/>
      <c r="GM54" s="70"/>
      <c r="GN54" s="71"/>
      <c r="GO54" s="71"/>
      <c r="GP54" s="57"/>
      <c r="GQ54" s="56"/>
      <c r="GR54" s="70"/>
      <c r="GS54" s="70"/>
      <c r="GT54" s="70"/>
      <c r="GU54" s="71"/>
      <c r="GV54" s="70"/>
      <c r="GW54" s="71"/>
      <c r="GX54" s="71"/>
      <c r="GY54" s="57"/>
      <c r="GZ54" s="63"/>
      <c r="HA54" s="70"/>
      <c r="HB54" s="70"/>
      <c r="HC54" s="70"/>
      <c r="HD54" s="70"/>
      <c r="HE54" s="71"/>
      <c r="HF54" s="70"/>
      <c r="HG54" s="71"/>
      <c r="HH54" s="71"/>
      <c r="HI54" s="57"/>
      <c r="HJ54" s="63"/>
      <c r="HK54" s="70"/>
      <c r="HL54" s="70"/>
      <c r="HM54" s="70"/>
      <c r="HN54" s="70"/>
      <c r="HO54" s="71"/>
      <c r="HP54" s="70"/>
      <c r="HQ54" s="71"/>
      <c r="HR54" s="71"/>
      <c r="HS54" s="65"/>
      <c r="HT54" s="78"/>
      <c r="HU54" s="78"/>
      <c r="HV54" s="78"/>
      <c r="HW54" s="51"/>
      <c r="HX54" s="114"/>
      <c r="HY54" s="70"/>
      <c r="HZ54" s="70"/>
      <c r="IA54" s="70"/>
      <c r="IB54" s="70"/>
      <c r="IC54" s="70"/>
      <c r="ID54" s="81"/>
      <c r="IE54" s="81"/>
      <c r="IF54" s="80"/>
      <c r="IG54" s="56"/>
      <c r="IH54" s="70"/>
      <c r="II54" s="70"/>
      <c r="IJ54" s="70"/>
      <c r="IK54" s="70"/>
      <c r="IL54" s="71"/>
      <c r="IM54" s="60"/>
      <c r="IN54" s="56"/>
      <c r="IO54" s="70"/>
      <c r="IP54" s="70"/>
      <c r="IQ54" s="70"/>
      <c r="IR54" s="70"/>
      <c r="IS54" s="71"/>
      <c r="IT54" s="71"/>
      <c r="IU54" s="80"/>
      <c r="IV54" s="51"/>
    </row>
    <row r="55" spans="1:256" ht="25.5">
      <c r="A55" s="36">
        <v>53</v>
      </c>
      <c r="B55" s="51" t="s">
        <v>712</v>
      </c>
      <c r="C55" s="51" t="s">
        <v>1575</v>
      </c>
      <c r="D55" s="51" t="s">
        <v>59</v>
      </c>
      <c r="E55" s="51"/>
      <c r="F55" s="51" t="s">
        <v>60</v>
      </c>
      <c r="G55" s="51"/>
      <c r="H55" s="51" t="s">
        <v>61</v>
      </c>
      <c r="I55" s="51" t="s">
        <v>710</v>
      </c>
      <c r="J55" s="51">
        <v>1983</v>
      </c>
      <c r="K55" s="51" t="s">
        <v>62</v>
      </c>
      <c r="L55" s="51" t="s">
        <v>63</v>
      </c>
      <c r="M55" s="51" t="s">
        <v>63</v>
      </c>
      <c r="N55" s="52"/>
      <c r="O55" s="51" t="s">
        <v>712</v>
      </c>
      <c r="P55" s="53" t="s">
        <v>64</v>
      </c>
      <c r="Q55" s="53"/>
      <c r="R55" s="53"/>
      <c r="S55" s="53"/>
      <c r="T55" s="54"/>
      <c r="U55" s="51"/>
      <c r="V55" s="51"/>
      <c r="W55" s="51"/>
      <c r="X55" s="51"/>
      <c r="Y55" s="51"/>
      <c r="Z55" s="51"/>
      <c r="AA55" s="51"/>
      <c r="AB55" s="51"/>
      <c r="AC55" s="51"/>
      <c r="AD55" s="53"/>
      <c r="AE55" s="53"/>
      <c r="AF55" s="53"/>
      <c r="AG55" s="53"/>
      <c r="AH55" s="54"/>
      <c r="AI55" s="166" t="s">
        <v>1655</v>
      </c>
      <c r="AJ55" s="51"/>
      <c r="AK55" s="51"/>
      <c r="AL55" s="51"/>
      <c r="AM55" s="51"/>
      <c r="AN55" s="51"/>
      <c r="AO55" s="51"/>
      <c r="AP55" s="51"/>
      <c r="AQ55" s="51"/>
      <c r="AR55" s="51"/>
      <c r="AS55" s="51"/>
      <c r="AT55" s="51"/>
      <c r="AU55" s="51"/>
      <c r="AV55" s="51"/>
      <c r="AW55" s="51"/>
      <c r="AX55" s="52"/>
      <c r="AY55" s="52"/>
      <c r="AZ55" s="52"/>
      <c r="BA55" s="52"/>
      <c r="BB55" s="51"/>
      <c r="BC55" s="51"/>
      <c r="BD55" s="51"/>
      <c r="BE55" s="51"/>
      <c r="BF55" s="51"/>
      <c r="BG55" s="55"/>
      <c r="BH55" s="52"/>
      <c r="BI55" s="52"/>
      <c r="BJ55" s="51"/>
      <c r="BK55" s="51"/>
      <c r="BL55" s="51"/>
      <c r="BM55" s="51"/>
      <c r="BN55" s="51"/>
      <c r="BO55" s="56"/>
      <c r="BP55" s="57"/>
      <c r="BQ55" s="56"/>
      <c r="BR55" s="57"/>
      <c r="BS55" s="56"/>
      <c r="BT55" s="57"/>
      <c r="BU55" s="92"/>
      <c r="BV55" s="106"/>
      <c r="BW55" s="105"/>
      <c r="BX55" s="106"/>
      <c r="BY55" s="105"/>
      <c r="BZ55" s="106"/>
      <c r="CA55" s="105"/>
      <c r="CB55" s="106"/>
      <c r="CC55" s="105"/>
      <c r="CD55" s="106"/>
      <c r="CE55" s="107"/>
      <c r="CF55" s="62"/>
      <c r="CG55" s="63"/>
      <c r="CH55" s="64"/>
      <c r="CI55" s="65"/>
      <c r="CJ55" s="63"/>
      <c r="CK55" s="64"/>
      <c r="CL55" s="65"/>
      <c r="CM55" s="69"/>
      <c r="CN55" s="63"/>
      <c r="CO55" s="64"/>
      <c r="CP55" s="65"/>
      <c r="CQ55" s="63"/>
      <c r="CR55" s="64"/>
      <c r="CS55" s="65"/>
      <c r="CT55" s="63"/>
      <c r="CU55" s="64"/>
      <c r="CV55" s="65"/>
      <c r="CW55" s="63"/>
      <c r="CX55" s="64"/>
      <c r="CY55" s="65"/>
      <c r="CZ55" s="63"/>
      <c r="DA55" s="64"/>
      <c r="DB55" s="65"/>
      <c r="DC55" s="63"/>
      <c r="DD55" s="64"/>
      <c r="DE55" s="65"/>
      <c r="DF55" s="63"/>
      <c r="DG55" s="64"/>
      <c r="DH55" s="65"/>
      <c r="DI55" s="63"/>
      <c r="DJ55" s="64"/>
      <c r="DK55" s="65"/>
      <c r="DL55" s="63"/>
      <c r="DM55" s="64"/>
      <c r="DN55" s="65"/>
      <c r="DO55" s="63"/>
      <c r="DP55" s="64"/>
      <c r="DQ55" s="65"/>
      <c r="DR55" s="63"/>
      <c r="DS55" s="64"/>
      <c r="DT55" s="65"/>
      <c r="DU55" s="63"/>
      <c r="DV55" s="64"/>
      <c r="DW55" s="65"/>
      <c r="DX55" s="63"/>
      <c r="DY55" s="64"/>
      <c r="DZ55" s="65"/>
      <c r="EA55" s="63"/>
      <c r="EB55" s="64"/>
      <c r="EC55" s="65"/>
      <c r="ED55" s="63"/>
      <c r="EE55" s="64"/>
      <c r="EF55" s="65"/>
      <c r="EG55" s="62"/>
      <c r="EH55" s="63"/>
      <c r="EI55" s="64"/>
      <c r="EJ55" s="65"/>
      <c r="EK55" s="63"/>
      <c r="EL55" s="64"/>
      <c r="EM55" s="65"/>
      <c r="EN55" s="63"/>
      <c r="EO55" s="64"/>
      <c r="EP55" s="65"/>
      <c r="EQ55" s="63"/>
      <c r="ER55" s="64"/>
      <c r="ES55" s="65"/>
      <c r="ET55" s="56"/>
      <c r="EU55" s="70"/>
      <c r="EV55" s="70"/>
      <c r="EW55" s="70"/>
      <c r="EX55" s="71"/>
      <c r="EY55" s="70"/>
      <c r="EZ55" s="71"/>
      <c r="FA55" s="60"/>
      <c r="FB55" s="56"/>
      <c r="FC55" s="70"/>
      <c r="FD55" s="70"/>
      <c r="FE55" s="70"/>
      <c r="FF55" s="70"/>
      <c r="FG55" s="70"/>
      <c r="FH55" s="71"/>
      <c r="FI55" s="60"/>
      <c r="FJ55" s="63"/>
      <c r="FK55" s="70"/>
      <c r="FL55" s="70"/>
      <c r="FM55" s="70"/>
      <c r="FN55" s="71"/>
      <c r="FO55" s="72"/>
      <c r="FP55" s="71"/>
      <c r="FQ55" s="60"/>
      <c r="FR55" s="73"/>
      <c r="FS55" s="74"/>
      <c r="FT55" s="74"/>
      <c r="FU55" s="75"/>
      <c r="FV55" s="74"/>
      <c r="FW55" s="90"/>
      <c r="FX55" s="91"/>
      <c r="FY55" s="56"/>
      <c r="FZ55" s="70"/>
      <c r="GA55" s="70"/>
      <c r="GB55" s="70"/>
      <c r="GC55" s="71"/>
      <c r="GD55" s="70"/>
      <c r="GE55" s="71"/>
      <c r="GF55" s="71"/>
      <c r="GG55" s="57"/>
      <c r="GH55" s="56"/>
      <c r="GI55" s="70"/>
      <c r="GJ55" s="70"/>
      <c r="GK55" s="70"/>
      <c r="GL55" s="71"/>
      <c r="GM55" s="70"/>
      <c r="GN55" s="71"/>
      <c r="GO55" s="71"/>
      <c r="GP55" s="57"/>
      <c r="GQ55" s="56"/>
      <c r="GR55" s="70"/>
      <c r="GS55" s="70"/>
      <c r="GT55" s="70"/>
      <c r="GU55" s="71"/>
      <c r="GV55" s="70"/>
      <c r="GW55" s="71"/>
      <c r="GX55" s="71"/>
      <c r="GY55" s="57"/>
      <c r="GZ55" s="63"/>
      <c r="HA55" s="70"/>
      <c r="HB55" s="70"/>
      <c r="HC55" s="70"/>
      <c r="HD55" s="70"/>
      <c r="HE55" s="71"/>
      <c r="HF55" s="70"/>
      <c r="HG55" s="71"/>
      <c r="HH55" s="71"/>
      <c r="HI55" s="57"/>
      <c r="HJ55" s="63"/>
      <c r="HK55" s="70"/>
      <c r="HL55" s="70"/>
      <c r="HM55" s="70"/>
      <c r="HN55" s="70"/>
      <c r="HO55" s="71"/>
      <c r="HP55" s="70"/>
      <c r="HQ55" s="71"/>
      <c r="HR55" s="71"/>
      <c r="HS55" s="65"/>
      <c r="HT55" s="78"/>
      <c r="HU55" s="78"/>
      <c r="HV55" s="78"/>
      <c r="HW55" s="51"/>
      <c r="HX55" s="79"/>
      <c r="HY55" s="70"/>
      <c r="HZ55" s="70"/>
      <c r="IA55" s="70"/>
      <c r="IB55" s="70"/>
      <c r="IC55" s="70"/>
      <c r="ID55" s="81"/>
      <c r="IE55" s="81"/>
      <c r="IF55" s="80"/>
      <c r="IG55" s="56"/>
      <c r="IH55" s="70"/>
      <c r="II55" s="70"/>
      <c r="IJ55" s="70"/>
      <c r="IK55" s="70"/>
      <c r="IL55" s="71"/>
      <c r="IM55" s="60"/>
      <c r="IN55" s="56"/>
      <c r="IO55" s="70"/>
      <c r="IP55" s="70"/>
      <c r="IQ55" s="70"/>
      <c r="IR55" s="70"/>
      <c r="IS55" s="71"/>
      <c r="IT55" s="71"/>
      <c r="IU55" s="80"/>
      <c r="IV55" s="51"/>
    </row>
    <row r="56" spans="1:256" ht="25.5">
      <c r="A56" s="36">
        <v>54</v>
      </c>
      <c r="B56" s="51" t="s">
        <v>0</v>
      </c>
      <c r="C56" s="51" t="s">
        <v>1299</v>
      </c>
      <c r="D56" s="51"/>
      <c r="E56" s="51"/>
      <c r="G56" s="51"/>
      <c r="H56" s="51"/>
      <c r="I56" s="51"/>
      <c r="J56" s="51"/>
      <c r="K56" s="51"/>
      <c r="L56" s="51"/>
      <c r="M56" s="51"/>
      <c r="N56" s="52"/>
      <c r="O56" s="51"/>
      <c r="P56" s="53"/>
      <c r="Q56" s="53"/>
      <c r="R56" s="53"/>
      <c r="S56" s="53"/>
      <c r="T56" s="54"/>
      <c r="U56" s="51"/>
      <c r="V56" s="51"/>
      <c r="W56" s="51"/>
      <c r="X56" s="51"/>
      <c r="Y56" s="51"/>
      <c r="Z56" s="51"/>
      <c r="AA56" s="51"/>
      <c r="AB56" s="51"/>
      <c r="AC56" s="51"/>
      <c r="AD56" s="53"/>
      <c r="AE56" s="53"/>
      <c r="AF56" s="53"/>
      <c r="AG56" s="53"/>
      <c r="AH56" s="54"/>
      <c r="AI56" s="51"/>
      <c r="AJ56" s="51"/>
      <c r="AK56" s="51"/>
      <c r="AL56" s="51"/>
      <c r="AM56" s="51"/>
      <c r="AN56" s="51"/>
      <c r="AO56" s="51"/>
      <c r="AP56" s="51"/>
      <c r="AQ56" s="51"/>
      <c r="AR56" s="51"/>
      <c r="AS56" s="51"/>
      <c r="AT56" s="51"/>
      <c r="AU56" s="51"/>
      <c r="AV56" s="51"/>
      <c r="AW56" s="51"/>
      <c r="AX56" s="52"/>
      <c r="AY56" s="52"/>
      <c r="AZ56" s="52"/>
      <c r="BA56" s="52"/>
      <c r="BB56" s="51"/>
      <c r="BC56" s="51"/>
      <c r="BD56" s="51"/>
      <c r="BE56" s="51"/>
      <c r="BF56" s="51"/>
      <c r="BG56" s="55"/>
      <c r="BH56" s="52"/>
      <c r="BI56" s="52"/>
      <c r="BJ56" s="51"/>
      <c r="BK56" s="51"/>
      <c r="BL56" s="51"/>
      <c r="BM56" s="51"/>
      <c r="BN56" s="51"/>
      <c r="BO56" s="56"/>
      <c r="BP56" s="57"/>
      <c r="BQ56" s="56"/>
      <c r="BR56" s="57"/>
      <c r="BS56" s="56"/>
      <c r="BT56" s="57"/>
      <c r="BU56" s="92"/>
      <c r="BV56" s="106"/>
      <c r="BW56" s="105"/>
      <c r="BX56" s="106"/>
      <c r="BY56" s="105"/>
      <c r="BZ56" s="106"/>
      <c r="CA56" s="105"/>
      <c r="CB56" s="106"/>
      <c r="CC56" s="105"/>
      <c r="CD56" s="106"/>
      <c r="CE56" s="107"/>
      <c r="CF56" s="62"/>
      <c r="CG56" s="63"/>
      <c r="CH56" s="64"/>
      <c r="CI56" s="65"/>
      <c r="CJ56" s="63"/>
      <c r="CK56" s="64"/>
      <c r="CL56" s="65"/>
      <c r="CM56" s="69"/>
      <c r="CN56" s="63"/>
      <c r="CO56" s="64"/>
      <c r="CP56" s="65"/>
      <c r="CQ56" s="63"/>
      <c r="CR56" s="64"/>
      <c r="CS56" s="65"/>
      <c r="CT56" s="63"/>
      <c r="CU56" s="64"/>
      <c r="CV56" s="65"/>
      <c r="CW56" s="63"/>
      <c r="CX56" s="64"/>
      <c r="CY56" s="65"/>
      <c r="CZ56" s="63"/>
      <c r="DA56" s="64"/>
      <c r="DB56" s="65"/>
      <c r="DC56" s="63"/>
      <c r="DD56" s="64"/>
      <c r="DE56" s="65"/>
      <c r="DF56" s="63"/>
      <c r="DG56" s="64"/>
      <c r="DH56" s="65"/>
      <c r="DI56" s="63"/>
      <c r="DJ56" s="64"/>
      <c r="DK56" s="65"/>
      <c r="DL56" s="63"/>
      <c r="DM56" s="64"/>
      <c r="DN56" s="65"/>
      <c r="DO56" s="63"/>
      <c r="DP56" s="64"/>
      <c r="DQ56" s="65"/>
      <c r="DR56" s="63"/>
      <c r="DS56" s="64"/>
      <c r="DT56" s="65"/>
      <c r="DU56" s="63"/>
      <c r="DV56" s="64"/>
      <c r="DW56" s="65"/>
      <c r="DX56" s="63"/>
      <c r="DY56" s="64"/>
      <c r="DZ56" s="65"/>
      <c r="EA56" s="63"/>
      <c r="EB56" s="64"/>
      <c r="EC56" s="65"/>
      <c r="ED56" s="63"/>
      <c r="EE56" s="64"/>
      <c r="EF56" s="65"/>
      <c r="EG56" s="62"/>
      <c r="EH56" s="63"/>
      <c r="EI56" s="64"/>
      <c r="EJ56" s="65"/>
      <c r="EK56" s="63"/>
      <c r="EL56" s="64"/>
      <c r="EM56" s="65"/>
      <c r="EN56" s="63"/>
      <c r="EO56" s="64"/>
      <c r="EP56" s="65"/>
      <c r="EQ56" s="63"/>
      <c r="ER56" s="64"/>
      <c r="ES56" s="65"/>
      <c r="ET56" s="56"/>
      <c r="EU56" s="70"/>
      <c r="EV56" s="70"/>
      <c r="EW56" s="70"/>
      <c r="EX56" s="71"/>
      <c r="EY56" s="70"/>
      <c r="EZ56" s="71"/>
      <c r="FA56" s="60"/>
      <c r="FB56" s="56"/>
      <c r="FC56" s="70"/>
      <c r="FD56" s="70"/>
      <c r="FE56" s="70"/>
      <c r="FF56" s="70"/>
      <c r="FG56" s="70"/>
      <c r="FH56" s="71"/>
      <c r="FI56" s="60"/>
      <c r="FJ56" s="63"/>
      <c r="FK56" s="70"/>
      <c r="FL56" s="70"/>
      <c r="FM56" s="70"/>
      <c r="FN56" s="71"/>
      <c r="FO56" s="72"/>
      <c r="FP56" s="71"/>
      <c r="FQ56" s="60"/>
      <c r="FR56" s="73"/>
      <c r="FS56" s="74"/>
      <c r="FT56" s="74"/>
      <c r="FU56" s="75"/>
      <c r="FV56" s="74"/>
      <c r="FW56" s="90"/>
      <c r="FX56" s="91"/>
      <c r="FY56" s="56"/>
      <c r="FZ56" s="70"/>
      <c r="GA56" s="70"/>
      <c r="GB56" s="70"/>
      <c r="GC56" s="71"/>
      <c r="GD56" s="70"/>
      <c r="GE56" s="71"/>
      <c r="GF56" s="71"/>
      <c r="GG56" s="57"/>
      <c r="GH56" s="56"/>
      <c r="GI56" s="70"/>
      <c r="GJ56" s="70"/>
      <c r="GK56" s="70"/>
      <c r="GL56" s="71"/>
      <c r="GM56" s="70"/>
      <c r="GN56" s="71"/>
      <c r="GO56" s="71"/>
      <c r="GP56" s="57"/>
      <c r="GQ56" s="56"/>
      <c r="GR56" s="70"/>
      <c r="GS56" s="70"/>
      <c r="GT56" s="70"/>
      <c r="GU56" s="71"/>
      <c r="GV56" s="70"/>
      <c r="GW56" s="71"/>
      <c r="GX56" s="71"/>
      <c r="GY56" s="57"/>
      <c r="GZ56" s="63"/>
      <c r="HA56" s="70"/>
      <c r="HB56" s="70"/>
      <c r="HC56" s="70"/>
      <c r="HD56" s="70"/>
      <c r="HE56" s="71"/>
      <c r="HF56" s="70"/>
      <c r="HG56" s="71"/>
      <c r="HH56" s="71"/>
      <c r="HI56" s="57"/>
      <c r="HJ56" s="63"/>
      <c r="HK56" s="70"/>
      <c r="HL56" s="70"/>
      <c r="HM56" s="70"/>
      <c r="HN56" s="70"/>
      <c r="HO56" s="71"/>
      <c r="HP56" s="70"/>
      <c r="HQ56" s="71"/>
      <c r="HR56" s="71"/>
      <c r="HS56" s="65"/>
      <c r="HT56" s="78"/>
      <c r="HU56" s="78"/>
      <c r="HV56" s="78"/>
      <c r="HW56" s="51"/>
      <c r="HX56" s="79"/>
      <c r="HY56" s="70"/>
      <c r="HZ56" s="70"/>
      <c r="IA56" s="70"/>
      <c r="IB56" s="70"/>
      <c r="IC56" s="70"/>
      <c r="ID56" s="81"/>
      <c r="IE56" s="81"/>
      <c r="IF56" s="80"/>
      <c r="IG56" s="56"/>
      <c r="IH56" s="70"/>
      <c r="II56" s="70"/>
      <c r="IJ56" s="70"/>
      <c r="IK56" s="70"/>
      <c r="IL56" s="71"/>
      <c r="IM56" s="60"/>
      <c r="IN56" s="56"/>
      <c r="IO56" s="70"/>
      <c r="IP56" s="70"/>
      <c r="IQ56" s="70"/>
      <c r="IR56" s="70"/>
      <c r="IS56" s="71"/>
      <c r="IT56" s="71"/>
      <c r="IU56" s="80"/>
      <c r="IV56" s="51"/>
    </row>
    <row r="57" spans="1:256" ht="28.5" customHeight="1">
      <c r="A57" s="36">
        <v>55</v>
      </c>
      <c r="B57" s="51" t="s">
        <v>649</v>
      </c>
      <c r="C57" s="51" t="s">
        <v>938</v>
      </c>
      <c r="D57" s="51" t="s">
        <v>1527</v>
      </c>
      <c r="E57" s="51" t="s">
        <v>667</v>
      </c>
      <c r="F57" s="51" t="s">
        <v>939</v>
      </c>
      <c r="G57" s="51"/>
      <c r="H57" s="51" t="s">
        <v>940</v>
      </c>
      <c r="I57" s="51" t="s">
        <v>3</v>
      </c>
      <c r="J57" s="115">
        <v>36952</v>
      </c>
      <c r="K57" s="51" t="s">
        <v>647</v>
      </c>
      <c r="L57" s="51" t="s">
        <v>648</v>
      </c>
      <c r="M57" s="51" t="s">
        <v>648</v>
      </c>
      <c r="N57" s="52"/>
      <c r="O57" s="51" t="s">
        <v>649</v>
      </c>
      <c r="P57" s="53" t="s">
        <v>650</v>
      </c>
      <c r="Q57" s="53" t="s">
        <v>651</v>
      </c>
      <c r="R57" s="53" t="s">
        <v>652</v>
      </c>
      <c r="S57" s="52"/>
      <c r="T57" s="54" t="s">
        <v>653</v>
      </c>
      <c r="U57" s="54" t="s">
        <v>654</v>
      </c>
      <c r="V57" s="51" t="s">
        <v>655</v>
      </c>
      <c r="W57" s="51" t="s">
        <v>980</v>
      </c>
      <c r="X57" s="51" t="s">
        <v>656</v>
      </c>
      <c r="Y57" s="51" t="s">
        <v>1091</v>
      </c>
      <c r="Z57" s="51" t="s">
        <v>1092</v>
      </c>
      <c r="AA57" s="51" t="s">
        <v>1093</v>
      </c>
      <c r="AB57" s="51" t="s">
        <v>1094</v>
      </c>
      <c r="AC57" s="51" t="s">
        <v>1199</v>
      </c>
      <c r="AD57" s="53" t="s">
        <v>1095</v>
      </c>
      <c r="AE57" s="52"/>
      <c r="AF57" s="52"/>
      <c r="AG57" s="52"/>
      <c r="AH57" s="54" t="s">
        <v>1096</v>
      </c>
      <c r="AI57" s="52"/>
      <c r="AJ57" s="51"/>
      <c r="AK57" s="51" t="s">
        <v>1097</v>
      </c>
      <c r="AL57" s="51">
        <v>1987</v>
      </c>
      <c r="AM57" s="51">
        <f>2007-AL57</f>
        <v>20</v>
      </c>
      <c r="AN57" s="51" t="s">
        <v>1201</v>
      </c>
      <c r="AO57" s="54" t="s">
        <v>1098</v>
      </c>
      <c r="AP57" s="51" t="s">
        <v>1736</v>
      </c>
      <c r="AQ57" s="51" t="s">
        <v>1099</v>
      </c>
      <c r="AR57" s="51"/>
      <c r="AS57" s="51" t="s">
        <v>1100</v>
      </c>
      <c r="AT57" s="51" t="s">
        <v>648</v>
      </c>
      <c r="AU57" s="51" t="s">
        <v>648</v>
      </c>
      <c r="AV57" s="51" t="s">
        <v>649</v>
      </c>
      <c r="AW57" s="51"/>
      <c r="AX57" s="52" t="s">
        <v>1102</v>
      </c>
      <c r="AY57" s="52"/>
      <c r="AZ57" s="52"/>
      <c r="BA57" s="52"/>
      <c r="BB57" s="52"/>
      <c r="BC57" s="52"/>
      <c r="BD57" s="51">
        <v>1962</v>
      </c>
      <c r="BE57" s="51"/>
      <c r="BF57" s="51" t="s">
        <v>1736</v>
      </c>
      <c r="BG57" s="55"/>
      <c r="BH57" s="52"/>
      <c r="BI57" s="52"/>
      <c r="BJ57" s="52"/>
      <c r="BK57" s="51" t="s">
        <v>1736</v>
      </c>
      <c r="BL57" s="51"/>
      <c r="BM57" s="51" t="s">
        <v>1736</v>
      </c>
      <c r="BN57" s="51"/>
      <c r="BO57" s="108"/>
      <c r="BP57" s="57">
        <v>15</v>
      </c>
      <c r="BQ57" s="108"/>
      <c r="BR57" s="109"/>
      <c r="BS57" s="108"/>
      <c r="BT57" s="109"/>
      <c r="BU57" s="92"/>
      <c r="BV57" s="106"/>
      <c r="BW57" s="94">
        <v>0.25</v>
      </c>
      <c r="BX57" s="106"/>
      <c r="BY57" s="94">
        <v>0.25</v>
      </c>
      <c r="BZ57" s="106"/>
      <c r="CA57" s="94">
        <v>0</v>
      </c>
      <c r="CB57" s="106"/>
      <c r="CC57" s="94">
        <v>0</v>
      </c>
      <c r="CD57" s="106"/>
      <c r="CE57" s="95">
        <v>0.5</v>
      </c>
      <c r="CF57" s="62"/>
      <c r="CG57" s="63">
        <v>8</v>
      </c>
      <c r="CH57" s="64">
        <v>4</v>
      </c>
      <c r="CI57" s="65">
        <v>3</v>
      </c>
      <c r="CJ57" s="63">
        <v>0</v>
      </c>
      <c r="CK57" s="64">
        <v>0</v>
      </c>
      <c r="CL57" s="65">
        <v>0</v>
      </c>
      <c r="CM57" s="100"/>
      <c r="CN57" s="63">
        <v>7</v>
      </c>
      <c r="CO57" s="64">
        <v>1</v>
      </c>
      <c r="CP57" s="65">
        <f>+CN57+CO57</f>
        <v>8</v>
      </c>
      <c r="CQ57" s="63">
        <v>6</v>
      </c>
      <c r="CR57" s="64">
        <v>1</v>
      </c>
      <c r="CS57" s="65">
        <v>7</v>
      </c>
      <c r="CT57" s="63">
        <v>13</v>
      </c>
      <c r="CU57" s="64">
        <v>2</v>
      </c>
      <c r="CV57" s="65">
        <v>15</v>
      </c>
      <c r="CW57" s="63">
        <v>0</v>
      </c>
      <c r="CX57" s="64">
        <v>0</v>
      </c>
      <c r="CY57" s="65">
        <v>0</v>
      </c>
      <c r="CZ57" s="63">
        <v>0</v>
      </c>
      <c r="DA57" s="64">
        <v>0</v>
      </c>
      <c r="DB57" s="65">
        <v>0</v>
      </c>
      <c r="DC57" s="63">
        <v>0</v>
      </c>
      <c r="DD57" s="64">
        <v>0</v>
      </c>
      <c r="DE57" s="65">
        <v>0</v>
      </c>
      <c r="DF57" s="63">
        <v>0</v>
      </c>
      <c r="DG57" s="64">
        <v>0</v>
      </c>
      <c r="DH57" s="65">
        <v>0</v>
      </c>
      <c r="DI57" s="63">
        <v>13</v>
      </c>
      <c r="DJ57" s="64">
        <v>2</v>
      </c>
      <c r="DK57" s="65">
        <v>15</v>
      </c>
      <c r="DL57" s="63">
        <v>0</v>
      </c>
      <c r="DM57" s="64">
        <v>0</v>
      </c>
      <c r="DN57" s="65">
        <v>0</v>
      </c>
      <c r="DO57" s="63">
        <v>13</v>
      </c>
      <c r="DP57" s="64">
        <v>2</v>
      </c>
      <c r="DQ57" s="65">
        <v>15</v>
      </c>
      <c r="DR57" s="63">
        <v>0</v>
      </c>
      <c r="DS57" s="64">
        <v>0</v>
      </c>
      <c r="DT57" s="65">
        <v>0</v>
      </c>
      <c r="DU57" s="63">
        <v>0</v>
      </c>
      <c r="DV57" s="64">
        <v>0</v>
      </c>
      <c r="DW57" s="65">
        <v>0</v>
      </c>
      <c r="DX57" s="63">
        <v>0</v>
      </c>
      <c r="DY57" s="64">
        <v>0</v>
      </c>
      <c r="DZ57" s="65">
        <v>0</v>
      </c>
      <c r="EA57" s="63">
        <v>0</v>
      </c>
      <c r="EB57" s="64">
        <v>0</v>
      </c>
      <c r="EC57" s="65">
        <v>0</v>
      </c>
      <c r="ED57" s="63">
        <v>13</v>
      </c>
      <c r="EE57" s="64">
        <v>2</v>
      </c>
      <c r="EF57" s="65">
        <v>15</v>
      </c>
      <c r="EG57" s="62" t="s">
        <v>426</v>
      </c>
      <c r="EH57" s="63">
        <v>13</v>
      </c>
      <c r="EI57" s="64">
        <v>2</v>
      </c>
      <c r="EJ57" s="65">
        <v>15</v>
      </c>
      <c r="EK57" s="63">
        <v>13</v>
      </c>
      <c r="EL57" s="64">
        <v>2</v>
      </c>
      <c r="EM57" s="65">
        <v>15</v>
      </c>
      <c r="EN57" s="63">
        <v>0</v>
      </c>
      <c r="EO57" s="64">
        <v>1</v>
      </c>
      <c r="EP57" s="65">
        <v>1</v>
      </c>
      <c r="EQ57" s="63">
        <v>0</v>
      </c>
      <c r="ER57" s="64">
        <v>1</v>
      </c>
      <c r="ES57" s="65">
        <v>1</v>
      </c>
      <c r="ET57" s="56">
        <v>0</v>
      </c>
      <c r="EU57" s="70">
        <v>0</v>
      </c>
      <c r="EV57" s="70"/>
      <c r="EW57" s="70">
        <v>0</v>
      </c>
      <c r="EX57" s="71"/>
      <c r="EY57" s="70"/>
      <c r="EZ57" s="71"/>
      <c r="FA57" s="60"/>
      <c r="FB57" s="56">
        <v>0</v>
      </c>
      <c r="FC57" s="70">
        <v>0</v>
      </c>
      <c r="FD57" s="70"/>
      <c r="FE57" s="70">
        <v>0</v>
      </c>
      <c r="FF57" s="70"/>
      <c r="FG57" s="70"/>
      <c r="FH57" s="71"/>
      <c r="FI57" s="60"/>
      <c r="FJ57" s="63" t="s">
        <v>351</v>
      </c>
      <c r="FK57" s="70">
        <v>0</v>
      </c>
      <c r="FL57" s="70">
        <v>1</v>
      </c>
      <c r="FM57" s="70">
        <v>14</v>
      </c>
      <c r="FN57" s="71"/>
      <c r="FO57" s="72"/>
      <c r="FP57" s="71"/>
      <c r="FQ57" s="60"/>
      <c r="FR57" s="73">
        <v>15</v>
      </c>
      <c r="FS57" s="102"/>
      <c r="FT57" s="102"/>
      <c r="FU57" s="75"/>
      <c r="FV57" s="102"/>
      <c r="FW57" s="76"/>
      <c r="FX57" s="77"/>
      <c r="FY57" s="56">
        <v>0</v>
      </c>
      <c r="FZ57" s="70">
        <v>0</v>
      </c>
      <c r="GA57" s="70"/>
      <c r="GB57" s="70">
        <v>0</v>
      </c>
      <c r="GC57" s="71"/>
      <c r="GD57" s="70"/>
      <c r="GE57" s="71"/>
      <c r="GF57" s="71"/>
      <c r="GG57" s="57"/>
      <c r="GH57" s="56">
        <v>0</v>
      </c>
      <c r="GI57" s="70">
        <v>0</v>
      </c>
      <c r="GJ57" s="70"/>
      <c r="GK57" s="70">
        <v>0</v>
      </c>
      <c r="GL57" s="71"/>
      <c r="GM57" s="70"/>
      <c r="GN57" s="71"/>
      <c r="GO57" s="71"/>
      <c r="GP57" s="57"/>
      <c r="GQ57" s="56">
        <v>0</v>
      </c>
      <c r="GR57" s="70">
        <v>0</v>
      </c>
      <c r="GS57" s="70"/>
      <c r="GT57" s="70">
        <v>0</v>
      </c>
      <c r="GU57" s="71"/>
      <c r="GV57" s="70"/>
      <c r="GW57" s="71"/>
      <c r="GX57" s="71"/>
      <c r="GY57" s="57"/>
      <c r="GZ57" s="63"/>
      <c r="HA57" s="70">
        <v>0</v>
      </c>
      <c r="HB57" s="70">
        <v>0</v>
      </c>
      <c r="HC57" s="70"/>
      <c r="HD57" s="70">
        <v>0</v>
      </c>
      <c r="HE57" s="71"/>
      <c r="HF57" s="70"/>
      <c r="HG57" s="71"/>
      <c r="HH57" s="71"/>
      <c r="HI57" s="57"/>
      <c r="HJ57" s="63"/>
      <c r="HK57" s="70">
        <v>0</v>
      </c>
      <c r="HL57" s="70">
        <v>0</v>
      </c>
      <c r="HM57" s="70"/>
      <c r="HN57" s="70">
        <v>0</v>
      </c>
      <c r="HO57" s="71"/>
      <c r="HP57" s="70"/>
      <c r="HQ57" s="71"/>
      <c r="HR57" s="71"/>
      <c r="HS57" s="65"/>
      <c r="HT57" s="78">
        <v>90</v>
      </c>
      <c r="HU57" s="78">
        <v>20</v>
      </c>
      <c r="HV57" s="88"/>
      <c r="HW57" s="52"/>
      <c r="HX57" s="114"/>
      <c r="HY57" s="70">
        <v>2</v>
      </c>
      <c r="HZ57" s="70">
        <v>3</v>
      </c>
      <c r="IA57" s="70"/>
      <c r="IB57" s="101"/>
      <c r="IC57" s="101"/>
      <c r="ID57" s="71"/>
      <c r="IE57" s="71"/>
      <c r="IF57" s="80"/>
      <c r="IG57" s="56">
        <v>0</v>
      </c>
      <c r="IH57" s="70">
        <v>0</v>
      </c>
      <c r="II57" s="70"/>
      <c r="IJ57" s="70">
        <v>0</v>
      </c>
      <c r="IK57" s="70"/>
      <c r="IL57" s="71"/>
      <c r="IM57" s="60"/>
      <c r="IN57" s="56">
        <v>0</v>
      </c>
      <c r="IO57" s="70">
        <v>0</v>
      </c>
      <c r="IP57" s="70"/>
      <c r="IQ57" s="70">
        <v>0</v>
      </c>
      <c r="IR57" s="70"/>
      <c r="IS57" s="71"/>
      <c r="IT57" s="71"/>
      <c r="IU57" s="65"/>
      <c r="IV57" s="51"/>
    </row>
    <row r="58" spans="1:256" ht="17.25" customHeight="1">
      <c r="A58" s="36">
        <v>56</v>
      </c>
      <c r="B58" s="51" t="s">
        <v>1</v>
      </c>
      <c r="C58" s="51" t="s">
        <v>1298</v>
      </c>
      <c r="D58" s="51"/>
      <c r="E58" s="51"/>
      <c r="F58" s="51"/>
      <c r="G58" s="51"/>
      <c r="H58" s="51"/>
      <c r="I58" s="51"/>
      <c r="J58" s="115"/>
      <c r="K58" s="51"/>
      <c r="L58" s="51"/>
      <c r="M58" s="51"/>
      <c r="N58" s="52"/>
      <c r="O58" s="51"/>
      <c r="P58" s="53"/>
      <c r="Q58" s="53"/>
      <c r="R58" s="53"/>
      <c r="S58" s="51"/>
      <c r="T58" s="54"/>
      <c r="U58" s="54"/>
      <c r="V58" s="51"/>
      <c r="W58" s="51"/>
      <c r="X58" s="51"/>
      <c r="Y58" s="51"/>
      <c r="Z58" s="51"/>
      <c r="AA58" s="51"/>
      <c r="AB58" s="51"/>
      <c r="AC58" s="51"/>
      <c r="AD58" s="53"/>
      <c r="AE58" s="53"/>
      <c r="AF58" s="53"/>
      <c r="AG58" s="53"/>
      <c r="AH58" s="54"/>
      <c r="AI58" s="51"/>
      <c r="AJ58" s="51"/>
      <c r="AK58" s="51"/>
      <c r="AL58" s="51"/>
      <c r="AM58" s="51"/>
      <c r="AN58" s="51"/>
      <c r="AO58" s="54"/>
      <c r="AP58" s="51"/>
      <c r="AQ58" s="51"/>
      <c r="AR58" s="51"/>
      <c r="AS58" s="51"/>
      <c r="AT58" s="51"/>
      <c r="AU58" s="51"/>
      <c r="AV58" s="51"/>
      <c r="AW58" s="51"/>
      <c r="AX58" s="52"/>
      <c r="AY58" s="51"/>
      <c r="AZ58" s="52"/>
      <c r="BA58" s="51"/>
      <c r="BB58" s="51"/>
      <c r="BC58" s="51"/>
      <c r="BD58" s="51"/>
      <c r="BE58" s="51"/>
      <c r="BF58" s="51"/>
      <c r="BG58" s="55"/>
      <c r="BH58" s="52"/>
      <c r="BI58" s="52"/>
      <c r="BJ58" s="51"/>
      <c r="BK58" s="51"/>
      <c r="BL58" s="51"/>
      <c r="BM58" s="51"/>
      <c r="BN58" s="51"/>
      <c r="BO58" s="56"/>
      <c r="BP58" s="57"/>
      <c r="BQ58" s="56"/>
      <c r="BR58" s="57"/>
      <c r="BS58" s="56"/>
      <c r="BT58" s="57"/>
      <c r="BU58" s="92"/>
      <c r="BV58" s="93"/>
      <c r="BW58" s="94"/>
      <c r="BX58" s="93"/>
      <c r="BY58" s="94"/>
      <c r="BZ58" s="93"/>
      <c r="CA58" s="94"/>
      <c r="CB58" s="93"/>
      <c r="CC58" s="94"/>
      <c r="CD58" s="93"/>
      <c r="CE58" s="95"/>
      <c r="CF58" s="62"/>
      <c r="CG58" s="63"/>
      <c r="CH58" s="64"/>
      <c r="CI58" s="65"/>
      <c r="CJ58" s="63"/>
      <c r="CK58" s="64"/>
      <c r="CL58" s="65"/>
      <c r="CM58" s="69"/>
      <c r="CN58" s="63"/>
      <c r="CO58" s="64"/>
      <c r="CP58" s="65"/>
      <c r="CQ58" s="63"/>
      <c r="CR58" s="64"/>
      <c r="CS58" s="65"/>
      <c r="CT58" s="63"/>
      <c r="CU58" s="64"/>
      <c r="CV58" s="65"/>
      <c r="CW58" s="63"/>
      <c r="CX58" s="64"/>
      <c r="CY58" s="65"/>
      <c r="CZ58" s="63"/>
      <c r="DA58" s="64"/>
      <c r="DB58" s="65"/>
      <c r="DC58" s="63"/>
      <c r="DD58" s="64"/>
      <c r="DE58" s="65"/>
      <c r="DF58" s="63"/>
      <c r="DG58" s="64"/>
      <c r="DH58" s="65"/>
      <c r="DI58" s="63"/>
      <c r="DJ58" s="64"/>
      <c r="DK58" s="65"/>
      <c r="DL58" s="63"/>
      <c r="DM58" s="64"/>
      <c r="DN58" s="65"/>
      <c r="DO58" s="63"/>
      <c r="DP58" s="64"/>
      <c r="DQ58" s="65"/>
      <c r="DR58" s="63"/>
      <c r="DS58" s="64"/>
      <c r="DT58" s="65"/>
      <c r="DU58" s="63"/>
      <c r="DV58" s="64"/>
      <c r="DW58" s="65"/>
      <c r="DX58" s="63"/>
      <c r="DY58" s="64"/>
      <c r="DZ58" s="65"/>
      <c r="EA58" s="63"/>
      <c r="EB58" s="64"/>
      <c r="EC58" s="65"/>
      <c r="ED58" s="63"/>
      <c r="EE58" s="64"/>
      <c r="EF58" s="65"/>
      <c r="EG58" s="62"/>
      <c r="EH58" s="63"/>
      <c r="EI58" s="64"/>
      <c r="EJ58" s="65"/>
      <c r="EK58" s="63"/>
      <c r="EL58" s="64"/>
      <c r="EM58" s="65"/>
      <c r="EN58" s="63"/>
      <c r="EO58" s="64"/>
      <c r="EP58" s="65"/>
      <c r="EQ58" s="63"/>
      <c r="ER58" s="64"/>
      <c r="ES58" s="65"/>
      <c r="ET58" s="56"/>
      <c r="EU58" s="70"/>
      <c r="EV58" s="70"/>
      <c r="EW58" s="70"/>
      <c r="EX58" s="71"/>
      <c r="EY58" s="70"/>
      <c r="EZ58" s="71"/>
      <c r="FA58" s="60"/>
      <c r="FB58" s="56"/>
      <c r="FC58" s="70"/>
      <c r="FD58" s="70"/>
      <c r="FE58" s="70"/>
      <c r="FF58" s="70"/>
      <c r="FG58" s="70"/>
      <c r="FH58" s="71"/>
      <c r="FI58" s="60"/>
      <c r="FJ58" s="63"/>
      <c r="FK58" s="70"/>
      <c r="FL58" s="70"/>
      <c r="FM58" s="70"/>
      <c r="FN58" s="71"/>
      <c r="FO58" s="72"/>
      <c r="FP58" s="71"/>
      <c r="FQ58" s="60"/>
      <c r="FR58" s="73"/>
      <c r="FS58" s="74"/>
      <c r="FT58" s="74"/>
      <c r="FU58" s="75"/>
      <c r="FV58" s="74"/>
      <c r="FW58" s="90"/>
      <c r="FX58" s="91"/>
      <c r="FY58" s="56"/>
      <c r="FZ58" s="70"/>
      <c r="GA58" s="70"/>
      <c r="GB58" s="70"/>
      <c r="GC58" s="71"/>
      <c r="GD58" s="70"/>
      <c r="GE58" s="71"/>
      <c r="GF58" s="71"/>
      <c r="GG58" s="57"/>
      <c r="GH58" s="56"/>
      <c r="GI58" s="70"/>
      <c r="GJ58" s="70"/>
      <c r="GK58" s="70"/>
      <c r="GL58" s="71"/>
      <c r="GM58" s="70"/>
      <c r="GN58" s="71"/>
      <c r="GO58" s="71"/>
      <c r="GP58" s="57"/>
      <c r="GQ58" s="56"/>
      <c r="GR58" s="70"/>
      <c r="GS58" s="70"/>
      <c r="GT58" s="70"/>
      <c r="GU58" s="71"/>
      <c r="GV58" s="70"/>
      <c r="GW58" s="71"/>
      <c r="GX58" s="71"/>
      <c r="GY58" s="57"/>
      <c r="GZ58" s="63"/>
      <c r="HA58" s="70"/>
      <c r="HB58" s="70"/>
      <c r="HC58" s="70"/>
      <c r="HD58" s="70"/>
      <c r="HE58" s="71"/>
      <c r="HF58" s="70"/>
      <c r="HG58" s="71"/>
      <c r="HH58" s="71"/>
      <c r="HI58" s="57"/>
      <c r="HJ58" s="63"/>
      <c r="HK58" s="70"/>
      <c r="HL58" s="70"/>
      <c r="HM58" s="70"/>
      <c r="HN58" s="70"/>
      <c r="HO58" s="71"/>
      <c r="HP58" s="70"/>
      <c r="HQ58" s="71"/>
      <c r="HR58" s="71"/>
      <c r="HS58" s="65"/>
      <c r="HT58" s="78"/>
      <c r="HU58" s="78"/>
      <c r="HV58" s="78"/>
      <c r="HW58" s="51"/>
      <c r="HX58" s="79"/>
      <c r="HY58" s="70"/>
      <c r="HZ58" s="70"/>
      <c r="IA58" s="70"/>
      <c r="IB58" s="70"/>
      <c r="IC58" s="70"/>
      <c r="ID58" s="71"/>
      <c r="IE58" s="71"/>
      <c r="IF58" s="80"/>
      <c r="IG58" s="56"/>
      <c r="IH58" s="70"/>
      <c r="II58" s="70"/>
      <c r="IJ58" s="70"/>
      <c r="IK58" s="70"/>
      <c r="IL58" s="71"/>
      <c r="IM58" s="60"/>
      <c r="IN58" s="56"/>
      <c r="IO58" s="70"/>
      <c r="IP58" s="70"/>
      <c r="IQ58" s="70"/>
      <c r="IR58" s="70"/>
      <c r="IS58" s="71"/>
      <c r="IT58" s="71"/>
      <c r="IU58" s="65"/>
      <c r="IV58" s="51"/>
    </row>
    <row r="59" spans="1:256" ht="77.25" customHeight="1">
      <c r="A59" s="36">
        <v>57</v>
      </c>
      <c r="B59" s="51" t="s">
        <v>92</v>
      </c>
      <c r="C59" s="51" t="s">
        <v>2041</v>
      </c>
      <c r="D59" s="51" t="s">
        <v>1527</v>
      </c>
      <c r="E59" s="51" t="s">
        <v>394</v>
      </c>
      <c r="F59" s="51" t="s">
        <v>96</v>
      </c>
      <c r="G59" s="51"/>
      <c r="H59" s="51" t="s">
        <v>97</v>
      </c>
      <c r="I59" s="51" t="s">
        <v>323</v>
      </c>
      <c r="J59" s="51"/>
      <c r="K59" s="51" t="s">
        <v>2044</v>
      </c>
      <c r="L59" s="51" t="s">
        <v>89</v>
      </c>
      <c r="M59" s="51" t="s">
        <v>90</v>
      </c>
      <c r="N59" s="52" t="s">
        <v>91</v>
      </c>
      <c r="O59" s="51" t="s">
        <v>92</v>
      </c>
      <c r="P59" s="53" t="s">
        <v>98</v>
      </c>
      <c r="Q59" s="52"/>
      <c r="R59" s="53" t="s">
        <v>94</v>
      </c>
      <c r="S59" s="52"/>
      <c r="T59" s="51" t="s">
        <v>99</v>
      </c>
      <c r="U59" s="52"/>
      <c r="V59" s="51"/>
      <c r="W59" s="51" t="s">
        <v>1527</v>
      </c>
      <c r="X59" s="51" t="s">
        <v>395</v>
      </c>
      <c r="Y59" s="51" t="s">
        <v>2042</v>
      </c>
      <c r="Z59" s="51"/>
      <c r="AA59" s="51" t="s">
        <v>2043</v>
      </c>
      <c r="AB59" s="51" t="s">
        <v>415</v>
      </c>
      <c r="AC59" s="51" t="s">
        <v>1199</v>
      </c>
      <c r="AD59" s="53" t="s">
        <v>93</v>
      </c>
      <c r="AE59" s="52"/>
      <c r="AF59" s="53" t="s">
        <v>94</v>
      </c>
      <c r="AG59" s="52"/>
      <c r="AH59" s="51" t="s">
        <v>95</v>
      </c>
      <c r="AI59" s="52"/>
      <c r="AJ59" s="51"/>
      <c r="AK59" s="51" t="s">
        <v>324</v>
      </c>
      <c r="AL59" s="51" t="s">
        <v>416</v>
      </c>
      <c r="AM59" s="51"/>
      <c r="AN59" s="51" t="s">
        <v>1201</v>
      </c>
      <c r="AO59" s="51" t="s">
        <v>100</v>
      </c>
      <c r="AP59" s="51" t="s">
        <v>1736</v>
      </c>
      <c r="AQ59" s="51" t="s">
        <v>634</v>
      </c>
      <c r="AR59" s="51"/>
      <c r="AS59" s="51" t="s">
        <v>1206</v>
      </c>
      <c r="AT59" s="51" t="s">
        <v>89</v>
      </c>
      <c r="AU59" s="51" t="s">
        <v>90</v>
      </c>
      <c r="AV59" s="51" t="s">
        <v>92</v>
      </c>
      <c r="AW59" s="51">
        <v>7505</v>
      </c>
      <c r="AX59" s="52" t="s">
        <v>1199</v>
      </c>
      <c r="AY59" s="52"/>
      <c r="AZ59" s="52" t="s">
        <v>1199</v>
      </c>
      <c r="BA59" s="52"/>
      <c r="BB59" s="52" t="s">
        <v>1199</v>
      </c>
      <c r="BC59" s="52"/>
      <c r="BD59" s="51" t="s">
        <v>325</v>
      </c>
      <c r="BE59" s="51" t="s">
        <v>1199</v>
      </c>
      <c r="BF59" s="51" t="s">
        <v>1736</v>
      </c>
      <c r="BG59" s="55" t="s">
        <v>610</v>
      </c>
      <c r="BH59" s="162" t="s">
        <v>611</v>
      </c>
      <c r="BI59" s="52"/>
      <c r="BJ59" s="51" t="s">
        <v>612</v>
      </c>
      <c r="BK59" s="51" t="s">
        <v>1736</v>
      </c>
      <c r="BL59" s="51"/>
      <c r="BM59" s="51" t="s">
        <v>975</v>
      </c>
      <c r="BN59" s="51"/>
      <c r="BO59" s="56">
        <v>400</v>
      </c>
      <c r="BP59" s="57">
        <v>5</v>
      </c>
      <c r="BQ59" s="57">
        <v>1500</v>
      </c>
      <c r="BR59" s="57">
        <v>800</v>
      </c>
      <c r="BS59" s="116">
        <v>150</v>
      </c>
      <c r="BT59" s="57">
        <v>40</v>
      </c>
      <c r="BU59" s="106">
        <v>20</v>
      </c>
      <c r="BV59" s="106">
        <v>0.4</v>
      </c>
      <c r="BW59" s="106">
        <v>0.4</v>
      </c>
      <c r="BX59" s="106">
        <v>0.4</v>
      </c>
      <c r="BY59" s="106">
        <v>0.4</v>
      </c>
      <c r="BZ59" s="106">
        <v>0.1</v>
      </c>
      <c r="CA59" s="106">
        <v>0.05</v>
      </c>
      <c r="CB59" s="106">
        <v>0.1</v>
      </c>
      <c r="CC59" s="106">
        <v>0</v>
      </c>
      <c r="CD59" s="106">
        <v>0</v>
      </c>
      <c r="CE59" s="117">
        <v>0.15</v>
      </c>
      <c r="CF59" s="62"/>
      <c r="CG59" s="63">
        <v>5</v>
      </c>
      <c r="CH59" s="64">
        <v>1</v>
      </c>
      <c r="CI59" s="118">
        <v>1</v>
      </c>
      <c r="CJ59" s="63">
        <v>0</v>
      </c>
      <c r="CK59" s="64">
        <v>0</v>
      </c>
      <c r="CL59" s="65">
        <v>0</v>
      </c>
      <c r="CM59" s="116">
        <v>250</v>
      </c>
      <c r="CN59" s="63">
        <v>3</v>
      </c>
      <c r="CO59" s="64">
        <v>2</v>
      </c>
      <c r="CP59" s="65">
        <f aca="true" t="shared" si="2" ref="CP59:CP65">+CN59+CO59</f>
        <v>5</v>
      </c>
      <c r="CQ59" s="118">
        <v>2</v>
      </c>
      <c r="CR59" s="64">
        <v>0</v>
      </c>
      <c r="CS59" s="118">
        <v>2</v>
      </c>
      <c r="CT59" s="63">
        <v>0</v>
      </c>
      <c r="CU59" s="64">
        <v>2</v>
      </c>
      <c r="CV59" s="65">
        <v>2</v>
      </c>
      <c r="CW59" s="118">
        <v>3</v>
      </c>
      <c r="CX59" s="64">
        <v>0</v>
      </c>
      <c r="CY59" s="118">
        <v>3</v>
      </c>
      <c r="CZ59" s="118">
        <v>2</v>
      </c>
      <c r="DA59" s="64">
        <v>0</v>
      </c>
      <c r="DB59" s="118">
        <v>2</v>
      </c>
      <c r="DC59" s="63">
        <v>0</v>
      </c>
      <c r="DD59" s="64">
        <v>0</v>
      </c>
      <c r="DE59" s="65">
        <v>0</v>
      </c>
      <c r="DF59" s="63">
        <v>3</v>
      </c>
      <c r="DG59" s="64">
        <v>0</v>
      </c>
      <c r="DH59" s="65">
        <v>3</v>
      </c>
      <c r="DI59" s="118">
        <v>1</v>
      </c>
      <c r="DJ59" s="64">
        <v>0</v>
      </c>
      <c r="DK59" s="118">
        <v>1</v>
      </c>
      <c r="DL59" s="118">
        <v>2</v>
      </c>
      <c r="DM59" s="64">
        <v>2</v>
      </c>
      <c r="DN59" s="118">
        <v>4</v>
      </c>
      <c r="DO59" s="118">
        <v>5</v>
      </c>
      <c r="DP59" s="64">
        <v>1</v>
      </c>
      <c r="DQ59" s="118">
        <v>6</v>
      </c>
      <c r="DR59" s="63">
        <v>0</v>
      </c>
      <c r="DS59" s="64">
        <v>0</v>
      </c>
      <c r="DT59" s="65">
        <v>0</v>
      </c>
      <c r="DU59" s="63">
        <v>0</v>
      </c>
      <c r="DV59" s="64">
        <v>1</v>
      </c>
      <c r="DW59" s="65">
        <v>1</v>
      </c>
      <c r="DX59" s="63">
        <v>0</v>
      </c>
      <c r="DY59" s="64">
        <v>0</v>
      </c>
      <c r="DZ59" s="65">
        <v>0</v>
      </c>
      <c r="EA59" s="118">
        <v>0</v>
      </c>
      <c r="EB59" s="118">
        <v>0</v>
      </c>
      <c r="EC59" s="118">
        <v>0</v>
      </c>
      <c r="ED59" s="118">
        <v>3</v>
      </c>
      <c r="EE59" s="118">
        <v>2</v>
      </c>
      <c r="EF59" s="118">
        <v>5</v>
      </c>
      <c r="EG59" s="62"/>
      <c r="EH59" s="63"/>
      <c r="EI59" s="64"/>
      <c r="EJ59" s="65"/>
      <c r="EK59" s="63"/>
      <c r="EL59" s="64"/>
      <c r="EM59" s="65"/>
      <c r="EN59" s="63"/>
      <c r="EO59" s="64"/>
      <c r="EP59" s="65"/>
      <c r="EQ59" s="63"/>
      <c r="ER59" s="64"/>
      <c r="ES59" s="65"/>
      <c r="ET59" s="116">
        <v>2</v>
      </c>
      <c r="EU59" s="70">
        <v>2</v>
      </c>
      <c r="EV59" s="70">
        <v>2</v>
      </c>
      <c r="EW59" s="70">
        <v>2</v>
      </c>
      <c r="EX59" s="71">
        <v>0</v>
      </c>
      <c r="EY59" s="116">
        <v>48</v>
      </c>
      <c r="EZ59" s="71">
        <v>100</v>
      </c>
      <c r="FA59" s="60"/>
      <c r="FB59" s="56">
        <v>0</v>
      </c>
      <c r="FC59" s="70">
        <v>0</v>
      </c>
      <c r="FD59" s="70"/>
      <c r="FE59" s="70">
        <v>0</v>
      </c>
      <c r="FF59" s="70"/>
      <c r="FG59" s="70"/>
      <c r="FH59" s="71"/>
      <c r="FI59" s="60"/>
      <c r="FJ59" s="63" t="s">
        <v>1741</v>
      </c>
      <c r="FK59" s="70">
        <v>0</v>
      </c>
      <c r="FL59" s="70">
        <v>0</v>
      </c>
      <c r="FM59" s="70">
        <v>0</v>
      </c>
      <c r="FN59" s="71"/>
      <c r="FO59" s="72"/>
      <c r="FP59" s="71"/>
      <c r="FQ59" s="60"/>
      <c r="FR59" s="73">
        <v>0</v>
      </c>
      <c r="FS59" s="74">
        <v>0</v>
      </c>
      <c r="FT59" s="74">
        <v>0</v>
      </c>
      <c r="FU59" s="75"/>
      <c r="FV59" s="74"/>
      <c r="FW59" s="90"/>
      <c r="FX59" s="91"/>
      <c r="FY59" s="56">
        <v>0</v>
      </c>
      <c r="FZ59" s="70">
        <v>0</v>
      </c>
      <c r="GA59" s="70"/>
      <c r="GB59" s="70">
        <v>0</v>
      </c>
      <c r="GC59" s="71"/>
      <c r="GD59" s="70"/>
      <c r="GE59" s="71"/>
      <c r="GF59" s="71"/>
      <c r="GG59" s="57"/>
      <c r="GH59" s="56">
        <v>1</v>
      </c>
      <c r="GI59" s="70">
        <v>1</v>
      </c>
      <c r="GJ59" s="70">
        <v>3</v>
      </c>
      <c r="GK59" s="70">
        <v>3</v>
      </c>
      <c r="GL59" s="71"/>
      <c r="GM59" s="70">
        <v>48</v>
      </c>
      <c r="GN59" s="71">
        <v>100</v>
      </c>
      <c r="GO59" s="71"/>
      <c r="GP59" s="57"/>
      <c r="GQ59" s="56"/>
      <c r="GR59" s="70"/>
      <c r="GS59" s="70"/>
      <c r="GT59" s="70"/>
      <c r="GU59" s="71"/>
      <c r="GV59" s="70"/>
      <c r="GW59" s="71"/>
      <c r="GX59" s="71"/>
      <c r="GY59" s="57"/>
      <c r="GZ59" s="63"/>
      <c r="HA59" s="70">
        <v>4</v>
      </c>
      <c r="HB59" s="70">
        <v>4</v>
      </c>
      <c r="HC59" s="70">
        <v>3</v>
      </c>
      <c r="HD59" s="70">
        <v>3</v>
      </c>
      <c r="HE59" s="71"/>
      <c r="HF59" s="70">
        <v>24</v>
      </c>
      <c r="HG59" s="71">
        <v>100</v>
      </c>
      <c r="HH59" s="71">
        <v>0</v>
      </c>
      <c r="HI59" s="57">
        <v>0</v>
      </c>
      <c r="HJ59" s="63" t="s">
        <v>101</v>
      </c>
      <c r="HK59" s="70">
        <v>30</v>
      </c>
      <c r="HL59" s="70">
        <v>30</v>
      </c>
      <c r="HM59" s="70">
        <v>25</v>
      </c>
      <c r="HN59" s="70">
        <v>25</v>
      </c>
      <c r="HO59" s="71"/>
      <c r="HP59" s="70">
        <v>24</v>
      </c>
      <c r="HQ59" s="81">
        <v>99</v>
      </c>
      <c r="HR59" s="71"/>
      <c r="HS59" s="65"/>
      <c r="HT59" s="78">
        <v>50</v>
      </c>
      <c r="HU59" s="78">
        <v>2</v>
      </c>
      <c r="HV59" s="78">
        <v>0</v>
      </c>
      <c r="HW59" s="51" t="s">
        <v>120</v>
      </c>
      <c r="HX59" s="114" t="s">
        <v>1736</v>
      </c>
      <c r="HY59" s="70">
        <v>0</v>
      </c>
      <c r="HZ59" s="70">
        <v>0</v>
      </c>
      <c r="IA59" s="70"/>
      <c r="IB59" s="70">
        <v>0</v>
      </c>
      <c r="IC59" s="70">
        <v>0</v>
      </c>
      <c r="ID59" s="81">
        <v>0</v>
      </c>
      <c r="IE59" s="81">
        <v>0</v>
      </c>
      <c r="IF59" s="80"/>
      <c r="IG59" s="56">
        <v>30</v>
      </c>
      <c r="IH59" s="70">
        <v>30</v>
      </c>
      <c r="II59" s="70">
        <v>30</v>
      </c>
      <c r="IJ59" s="70">
        <v>30</v>
      </c>
      <c r="IK59" s="70">
        <v>12</v>
      </c>
      <c r="IL59" s="81">
        <v>80</v>
      </c>
      <c r="IM59" s="60"/>
      <c r="IN59" s="56">
        <v>0</v>
      </c>
      <c r="IO59" s="70">
        <v>0</v>
      </c>
      <c r="IP59" s="70"/>
      <c r="IQ59" s="70">
        <v>0</v>
      </c>
      <c r="IR59" s="70"/>
      <c r="IS59" s="81"/>
      <c r="IT59" s="81"/>
      <c r="IU59" s="80"/>
      <c r="IV59" s="51" t="s">
        <v>102</v>
      </c>
    </row>
    <row r="60" spans="1:256" ht="75.75" customHeight="1">
      <c r="A60" s="36">
        <v>58</v>
      </c>
      <c r="B60" s="51" t="s">
        <v>92</v>
      </c>
      <c r="C60" s="51" t="s">
        <v>1800</v>
      </c>
      <c r="D60" s="51" t="s">
        <v>1801</v>
      </c>
      <c r="E60" s="51" t="s">
        <v>1802</v>
      </c>
      <c r="F60" s="51" t="s">
        <v>1803</v>
      </c>
      <c r="G60" s="51" t="s">
        <v>1804</v>
      </c>
      <c r="H60" s="51" t="s">
        <v>1805</v>
      </c>
      <c r="I60" s="51" t="s">
        <v>1806</v>
      </c>
      <c r="J60" s="51"/>
      <c r="K60" s="51" t="s">
        <v>1807</v>
      </c>
      <c r="L60" s="51" t="s">
        <v>1808</v>
      </c>
      <c r="M60" s="51" t="s">
        <v>1809</v>
      </c>
      <c r="N60" s="52" t="s">
        <v>1810</v>
      </c>
      <c r="O60" s="51" t="s">
        <v>92</v>
      </c>
      <c r="P60" s="53" t="s">
        <v>1811</v>
      </c>
      <c r="Q60" s="53" t="s">
        <v>1812</v>
      </c>
      <c r="R60" s="53" t="s">
        <v>1813</v>
      </c>
      <c r="S60" s="53" t="s">
        <v>1814</v>
      </c>
      <c r="T60" s="51" t="s">
        <v>1815</v>
      </c>
      <c r="U60" s="51"/>
      <c r="V60" s="51"/>
      <c r="W60" s="51" t="s">
        <v>110</v>
      </c>
      <c r="X60" s="51" t="s">
        <v>1816</v>
      </c>
      <c r="Y60" s="51" t="s">
        <v>1817</v>
      </c>
      <c r="Z60" s="51"/>
      <c r="AA60" s="51" t="s">
        <v>1818</v>
      </c>
      <c r="AB60" s="51" t="s">
        <v>1819</v>
      </c>
      <c r="AC60" s="51" t="s">
        <v>1199</v>
      </c>
      <c r="AD60" s="53" t="s">
        <v>1820</v>
      </c>
      <c r="AE60" s="53"/>
      <c r="AF60" s="53" t="s">
        <v>1814</v>
      </c>
      <c r="AG60" s="53"/>
      <c r="AH60" s="51" t="s">
        <v>1821</v>
      </c>
      <c r="AI60" s="51"/>
      <c r="AJ60" s="51"/>
      <c r="AK60" s="51" t="s">
        <v>1822</v>
      </c>
      <c r="AL60" s="51">
        <v>1908</v>
      </c>
      <c r="AM60" s="51">
        <f aca="true" t="shared" si="3" ref="AM60:AM66">2007-AL60</f>
        <v>99</v>
      </c>
      <c r="AN60" s="51" t="s">
        <v>1201</v>
      </c>
      <c r="AO60" s="51" t="s">
        <v>1823</v>
      </c>
      <c r="AP60" s="51" t="s">
        <v>1736</v>
      </c>
      <c r="AQ60" s="51" t="s">
        <v>1824</v>
      </c>
      <c r="AR60" s="51"/>
      <c r="AS60" s="51" t="s">
        <v>1206</v>
      </c>
      <c r="AT60" s="51" t="s">
        <v>1808</v>
      </c>
      <c r="AU60" s="51" t="s">
        <v>1809</v>
      </c>
      <c r="AV60" s="51" t="s">
        <v>92</v>
      </c>
      <c r="AW60" s="52" t="s">
        <v>1810</v>
      </c>
      <c r="AX60" s="52" t="s">
        <v>1811</v>
      </c>
      <c r="AY60" s="52"/>
      <c r="AZ60" s="52" t="s">
        <v>1814</v>
      </c>
      <c r="BA60" s="52"/>
      <c r="BB60" s="51" t="s">
        <v>1815</v>
      </c>
      <c r="BC60" s="51"/>
      <c r="BD60" s="51">
        <v>1999</v>
      </c>
      <c r="BE60" s="51" t="s">
        <v>1293</v>
      </c>
      <c r="BF60" s="51" t="s">
        <v>975</v>
      </c>
      <c r="BG60" s="55" t="s">
        <v>173</v>
      </c>
      <c r="BH60" s="52" t="s">
        <v>1820</v>
      </c>
      <c r="BI60" s="52" t="s">
        <v>1814</v>
      </c>
      <c r="BJ60" s="51" t="s">
        <v>1821</v>
      </c>
      <c r="BK60" s="51"/>
      <c r="BL60" s="51"/>
      <c r="BM60" s="51" t="s">
        <v>1736</v>
      </c>
      <c r="BN60" s="51" t="s">
        <v>174</v>
      </c>
      <c r="BO60" s="108"/>
      <c r="BP60" s="57">
        <v>15</v>
      </c>
      <c r="BQ60" s="108"/>
      <c r="BR60" s="57">
        <v>0</v>
      </c>
      <c r="BS60" s="108"/>
      <c r="BT60" s="57">
        <v>196</v>
      </c>
      <c r="BU60" s="92"/>
      <c r="BV60" s="106"/>
      <c r="BW60" s="94">
        <v>0.77</v>
      </c>
      <c r="BX60" s="106"/>
      <c r="BY60" s="94">
        <v>0.21</v>
      </c>
      <c r="BZ60" s="106"/>
      <c r="CA60" s="94">
        <v>0.02</v>
      </c>
      <c r="CB60" s="106"/>
      <c r="CC60" s="94" t="s">
        <v>169</v>
      </c>
      <c r="CD60" s="106"/>
      <c r="CE60" s="95">
        <v>0</v>
      </c>
      <c r="CF60" s="62"/>
      <c r="CG60" s="63">
        <v>8</v>
      </c>
      <c r="CH60" s="64">
        <v>0</v>
      </c>
      <c r="CI60" s="65">
        <v>14</v>
      </c>
      <c r="CJ60" s="63">
        <v>0</v>
      </c>
      <c r="CK60" s="64">
        <v>2</v>
      </c>
      <c r="CL60" s="65">
        <v>14</v>
      </c>
      <c r="CM60" s="69">
        <v>30</v>
      </c>
      <c r="CN60" s="63">
        <v>4</v>
      </c>
      <c r="CO60" s="64">
        <v>4</v>
      </c>
      <c r="CP60" s="65">
        <f t="shared" si="2"/>
        <v>8</v>
      </c>
      <c r="CQ60" s="63">
        <v>9</v>
      </c>
      <c r="CR60" s="64">
        <v>11</v>
      </c>
      <c r="CS60" s="65">
        <v>20</v>
      </c>
      <c r="CT60" s="63">
        <v>1</v>
      </c>
      <c r="CU60" s="64">
        <v>3</v>
      </c>
      <c r="CV60" s="65">
        <v>4</v>
      </c>
      <c r="CW60" s="63">
        <v>17</v>
      </c>
      <c r="CX60" s="64">
        <v>3</v>
      </c>
      <c r="CY60" s="65">
        <v>20</v>
      </c>
      <c r="CZ60" s="63">
        <v>0</v>
      </c>
      <c r="DA60" s="64">
        <v>2</v>
      </c>
      <c r="DB60" s="65">
        <v>2</v>
      </c>
      <c r="DC60" s="63">
        <v>0</v>
      </c>
      <c r="DD60" s="64">
        <v>0</v>
      </c>
      <c r="DE60" s="65">
        <v>0</v>
      </c>
      <c r="DF60" s="63">
        <v>0</v>
      </c>
      <c r="DG60" s="64">
        <v>0</v>
      </c>
      <c r="DH60" s="65">
        <v>0</v>
      </c>
      <c r="DI60" s="63">
        <v>10</v>
      </c>
      <c r="DJ60" s="64">
        <v>13</v>
      </c>
      <c r="DK60" s="65">
        <v>23</v>
      </c>
      <c r="DL60" s="63">
        <v>4</v>
      </c>
      <c r="DM60" s="64">
        <v>1</v>
      </c>
      <c r="DN60" s="65">
        <v>5</v>
      </c>
      <c r="DO60" s="63">
        <v>9</v>
      </c>
      <c r="DP60" s="64">
        <v>10</v>
      </c>
      <c r="DQ60" s="65">
        <v>19</v>
      </c>
      <c r="DR60" s="63">
        <v>3</v>
      </c>
      <c r="DS60" s="64">
        <v>0</v>
      </c>
      <c r="DT60" s="65">
        <v>3</v>
      </c>
      <c r="DU60" s="63">
        <v>4</v>
      </c>
      <c r="DV60" s="64">
        <v>2</v>
      </c>
      <c r="DW60" s="65">
        <v>6</v>
      </c>
      <c r="DX60" s="97"/>
      <c r="DY60" s="98"/>
      <c r="DZ60" s="99"/>
      <c r="EA60" s="97"/>
      <c r="EB60" s="98"/>
      <c r="EC60" s="99"/>
      <c r="ED60" s="97"/>
      <c r="EE60" s="98"/>
      <c r="EF60" s="99"/>
      <c r="EG60" s="62"/>
      <c r="EH60" s="63"/>
      <c r="EI60" s="64"/>
      <c r="EJ60" s="65"/>
      <c r="EK60" s="63"/>
      <c r="EL60" s="64"/>
      <c r="EM60" s="65"/>
      <c r="EN60" s="63"/>
      <c r="EO60" s="64"/>
      <c r="EP60" s="65"/>
      <c r="EQ60" s="63"/>
      <c r="ER60" s="64"/>
      <c r="ES60" s="65"/>
      <c r="ET60" s="56">
        <v>4</v>
      </c>
      <c r="EU60" s="70">
        <v>10</v>
      </c>
      <c r="EV60" s="70"/>
      <c r="EW60" s="70">
        <v>15</v>
      </c>
      <c r="EX60" s="71">
        <v>0.8</v>
      </c>
      <c r="EY60" s="70">
        <v>48</v>
      </c>
      <c r="EZ60" s="71">
        <v>0.7</v>
      </c>
      <c r="FA60" s="60">
        <v>0</v>
      </c>
      <c r="FB60" s="56">
        <v>0</v>
      </c>
      <c r="FC60" s="70">
        <v>0</v>
      </c>
      <c r="FD60" s="70"/>
      <c r="FE60" s="70">
        <v>0</v>
      </c>
      <c r="FF60" s="70"/>
      <c r="FG60" s="70"/>
      <c r="FH60" s="71"/>
      <c r="FI60" s="60"/>
      <c r="FJ60" s="63" t="s">
        <v>1741</v>
      </c>
      <c r="FK60" s="70">
        <v>0</v>
      </c>
      <c r="FL60" s="70">
        <v>0</v>
      </c>
      <c r="FM60" s="70">
        <v>0</v>
      </c>
      <c r="FN60" s="71"/>
      <c r="FO60" s="72"/>
      <c r="FP60" s="71"/>
      <c r="FQ60" s="60"/>
      <c r="FR60" s="73">
        <v>60</v>
      </c>
      <c r="FS60" s="74">
        <v>84</v>
      </c>
      <c r="FT60" s="74">
        <v>100</v>
      </c>
      <c r="FU60" s="75">
        <v>0.8</v>
      </c>
      <c r="FV60" s="74">
        <v>48</v>
      </c>
      <c r="FW60" s="90"/>
      <c r="FX60" s="77"/>
      <c r="FY60" s="56">
        <v>11</v>
      </c>
      <c r="FZ60" s="70">
        <v>20</v>
      </c>
      <c r="GA60" s="70"/>
      <c r="GB60" s="70">
        <v>30</v>
      </c>
      <c r="GC60" s="71">
        <v>0.8</v>
      </c>
      <c r="GD60" s="70">
        <v>24</v>
      </c>
      <c r="GE60" s="71">
        <v>0.7</v>
      </c>
      <c r="GF60" s="71"/>
      <c r="GG60" s="57"/>
      <c r="GH60" s="56">
        <v>4</v>
      </c>
      <c r="GI60" s="70">
        <v>7</v>
      </c>
      <c r="GJ60" s="70"/>
      <c r="GK60" s="70">
        <v>10</v>
      </c>
      <c r="GL60" s="71">
        <v>0.1</v>
      </c>
      <c r="GM60" s="70">
        <v>48</v>
      </c>
      <c r="GN60" s="71">
        <v>0.5</v>
      </c>
      <c r="GO60" s="71"/>
      <c r="GP60" s="57"/>
      <c r="GQ60" s="56">
        <v>0</v>
      </c>
      <c r="GR60" s="70">
        <v>0</v>
      </c>
      <c r="GS60" s="70"/>
      <c r="GT60" s="70">
        <v>0</v>
      </c>
      <c r="GU60" s="71"/>
      <c r="GV60" s="70"/>
      <c r="GW60" s="71"/>
      <c r="GX60" s="71"/>
      <c r="GY60" s="57"/>
      <c r="GZ60" s="63"/>
      <c r="HA60" s="70">
        <v>0</v>
      </c>
      <c r="HB60" s="70">
        <v>0</v>
      </c>
      <c r="HC60" s="70"/>
      <c r="HD60" s="70">
        <v>0</v>
      </c>
      <c r="HE60" s="71"/>
      <c r="HF60" s="70"/>
      <c r="HG60" s="71"/>
      <c r="HH60" s="71"/>
      <c r="HI60" s="57"/>
      <c r="HJ60" s="97"/>
      <c r="HK60" s="70">
        <v>100</v>
      </c>
      <c r="HL60" s="70">
        <v>73</v>
      </c>
      <c r="HM60" s="70"/>
      <c r="HN60" s="70">
        <v>100</v>
      </c>
      <c r="HO60" s="71">
        <v>1</v>
      </c>
      <c r="HP60" s="119">
        <v>15</v>
      </c>
      <c r="HQ60" s="81">
        <v>1</v>
      </c>
      <c r="HR60" s="71"/>
      <c r="HS60" s="65"/>
      <c r="HT60" s="78">
        <v>50</v>
      </c>
      <c r="HU60" s="78">
        <v>30</v>
      </c>
      <c r="HV60" s="78">
        <v>20</v>
      </c>
      <c r="HW60" s="51" t="s">
        <v>175</v>
      </c>
      <c r="HX60" s="79" t="s">
        <v>1736</v>
      </c>
      <c r="HY60" s="70">
        <v>62</v>
      </c>
      <c r="HZ60" s="70">
        <v>150</v>
      </c>
      <c r="IA60" s="70"/>
      <c r="IB60" s="70">
        <v>300</v>
      </c>
      <c r="IC60" s="70">
        <v>0.25</v>
      </c>
      <c r="ID60" s="81">
        <v>1</v>
      </c>
      <c r="IE60" s="81">
        <v>0</v>
      </c>
      <c r="IF60" s="80"/>
      <c r="IG60" s="56">
        <v>0</v>
      </c>
      <c r="IH60" s="70">
        <v>0</v>
      </c>
      <c r="II60" s="70"/>
      <c r="IJ60" s="70">
        <v>0</v>
      </c>
      <c r="IK60" s="70"/>
      <c r="IL60" s="81"/>
      <c r="IM60" s="89"/>
      <c r="IN60" s="56">
        <v>10</v>
      </c>
      <c r="IO60" s="70">
        <v>50</v>
      </c>
      <c r="IP60" s="70"/>
      <c r="IQ60" s="70">
        <v>60</v>
      </c>
      <c r="IR60" s="70">
        <v>1</v>
      </c>
      <c r="IS60" s="81">
        <v>1</v>
      </c>
      <c r="IT60" s="81">
        <v>0</v>
      </c>
      <c r="IU60" s="80"/>
      <c r="IV60" s="51"/>
    </row>
    <row r="61" spans="1:256" ht="41.25" customHeight="1">
      <c r="A61" s="36">
        <v>59</v>
      </c>
      <c r="B61" s="51" t="s">
        <v>92</v>
      </c>
      <c r="C61" s="51" t="s">
        <v>326</v>
      </c>
      <c r="D61" s="51" t="s">
        <v>110</v>
      </c>
      <c r="E61" s="51" t="s">
        <v>182</v>
      </c>
      <c r="F61" s="51" t="s">
        <v>327</v>
      </c>
      <c r="G61" s="51" t="s">
        <v>328</v>
      </c>
      <c r="H61" s="51" t="s">
        <v>183</v>
      </c>
      <c r="I61" s="51" t="s">
        <v>329</v>
      </c>
      <c r="J61" s="51"/>
      <c r="K61" s="51" t="s">
        <v>1294</v>
      </c>
      <c r="L61" s="51" t="s">
        <v>184</v>
      </c>
      <c r="M61" s="51" t="s">
        <v>185</v>
      </c>
      <c r="N61" s="51" t="s">
        <v>186</v>
      </c>
      <c r="O61" s="51" t="s">
        <v>92</v>
      </c>
      <c r="P61" s="51" t="s">
        <v>187</v>
      </c>
      <c r="Q61" s="51" t="s">
        <v>188</v>
      </c>
      <c r="R61" s="51" t="s">
        <v>189</v>
      </c>
      <c r="S61" s="52"/>
      <c r="T61" s="51" t="s">
        <v>190</v>
      </c>
      <c r="U61" s="51" t="s">
        <v>330</v>
      </c>
      <c r="V61" s="51" t="s">
        <v>331</v>
      </c>
      <c r="W61" s="51" t="s">
        <v>1527</v>
      </c>
      <c r="X61" s="51" t="s">
        <v>191</v>
      </c>
      <c r="Y61" s="51" t="s">
        <v>192</v>
      </c>
      <c r="Z61" s="51"/>
      <c r="AA61" s="51" t="s">
        <v>193</v>
      </c>
      <c r="AB61" s="51" t="s">
        <v>194</v>
      </c>
      <c r="AC61" s="51" t="s">
        <v>1199</v>
      </c>
      <c r="AD61" s="51">
        <f>27-31-2604308</f>
        <v>-2604312</v>
      </c>
      <c r="AE61" s="51">
        <f>27-31-2604287</f>
        <v>-2604291</v>
      </c>
      <c r="AF61" s="51" t="s">
        <v>1199</v>
      </c>
      <c r="AG61" s="52"/>
      <c r="AH61" s="51" t="s">
        <v>332</v>
      </c>
      <c r="AI61" s="51" t="s">
        <v>333</v>
      </c>
      <c r="AJ61" s="51"/>
      <c r="AK61" s="51" t="s">
        <v>334</v>
      </c>
      <c r="AL61" s="51">
        <v>1950</v>
      </c>
      <c r="AM61" s="51">
        <f t="shared" si="3"/>
        <v>57</v>
      </c>
      <c r="AN61" s="51" t="s">
        <v>1201</v>
      </c>
      <c r="AO61" s="51" t="s">
        <v>331</v>
      </c>
      <c r="AP61" s="51" t="s">
        <v>1736</v>
      </c>
      <c r="AQ61" s="51" t="s">
        <v>335</v>
      </c>
      <c r="AR61" s="51"/>
      <c r="AS61" s="51" t="s">
        <v>1206</v>
      </c>
      <c r="AT61" s="51" t="s">
        <v>184</v>
      </c>
      <c r="AU61" s="51" t="s">
        <v>185</v>
      </c>
      <c r="AV61" s="51" t="s">
        <v>92</v>
      </c>
      <c r="AW61" s="51">
        <v>4013</v>
      </c>
      <c r="AX61" s="52" t="s">
        <v>336</v>
      </c>
      <c r="AY61" s="52" t="s">
        <v>337</v>
      </c>
      <c r="AZ61" s="52" t="s">
        <v>338</v>
      </c>
      <c r="BA61" s="52"/>
      <c r="BB61" s="51" t="s">
        <v>330</v>
      </c>
      <c r="BC61" s="51" t="s">
        <v>333</v>
      </c>
      <c r="BD61" s="51">
        <v>1950</v>
      </c>
      <c r="BE61" s="51" t="s">
        <v>339</v>
      </c>
      <c r="BF61" s="52" t="s">
        <v>1736</v>
      </c>
      <c r="BG61" s="51" t="s">
        <v>340</v>
      </c>
      <c r="BH61" s="51">
        <f>27-31-2604267</f>
        <v>-2604271</v>
      </c>
      <c r="BI61" s="51">
        <f>27-314511</f>
        <v>-314484</v>
      </c>
      <c r="BJ61" s="51" t="s">
        <v>341</v>
      </c>
      <c r="BK61" s="51"/>
      <c r="BL61" s="51"/>
      <c r="BM61" s="51" t="s">
        <v>1736</v>
      </c>
      <c r="BN61" s="51" t="s">
        <v>221</v>
      </c>
      <c r="BO61" s="56">
        <v>500</v>
      </c>
      <c r="BP61" s="57">
        <v>86</v>
      </c>
      <c r="BQ61" s="56">
        <v>1000</v>
      </c>
      <c r="BR61" s="57"/>
      <c r="BS61" s="108" t="s">
        <v>222</v>
      </c>
      <c r="BT61" s="57"/>
      <c r="BU61" s="92"/>
      <c r="BV61" s="106">
        <v>0</v>
      </c>
      <c r="BW61" s="105">
        <v>0.64</v>
      </c>
      <c r="BX61" s="106">
        <v>0</v>
      </c>
      <c r="BY61" s="105">
        <v>0.3</v>
      </c>
      <c r="BZ61" s="106">
        <v>0</v>
      </c>
      <c r="CA61" s="105">
        <v>0.04</v>
      </c>
      <c r="CB61" s="106">
        <v>0</v>
      </c>
      <c r="CC61" s="105">
        <v>0.02</v>
      </c>
      <c r="CD61" s="106">
        <v>0</v>
      </c>
      <c r="CE61" s="107">
        <v>0</v>
      </c>
      <c r="CF61" s="62"/>
      <c r="CG61" s="63">
        <v>2</v>
      </c>
      <c r="CH61" s="64">
        <v>3</v>
      </c>
      <c r="CI61" s="65">
        <v>4</v>
      </c>
      <c r="CJ61" s="63">
        <v>3</v>
      </c>
      <c r="CK61" s="64">
        <v>3</v>
      </c>
      <c r="CL61" s="65">
        <v>6</v>
      </c>
      <c r="CM61" s="100"/>
      <c r="CN61" s="63">
        <v>19</v>
      </c>
      <c r="CO61" s="64">
        <v>17</v>
      </c>
      <c r="CP61" s="65">
        <f t="shared" si="2"/>
        <v>36</v>
      </c>
      <c r="CQ61" s="63">
        <v>0</v>
      </c>
      <c r="CR61" s="64">
        <v>8</v>
      </c>
      <c r="CS61" s="65">
        <v>8</v>
      </c>
      <c r="CT61" s="63">
        <v>2</v>
      </c>
      <c r="CU61" s="64">
        <v>3</v>
      </c>
      <c r="CV61" s="65">
        <v>5</v>
      </c>
      <c r="CW61" s="63"/>
      <c r="CX61" s="64"/>
      <c r="CY61" s="65"/>
      <c r="CZ61" s="63"/>
      <c r="DA61" s="64"/>
      <c r="DB61" s="65"/>
      <c r="DC61" s="63"/>
      <c r="DD61" s="64"/>
      <c r="DE61" s="65"/>
      <c r="DF61" s="63">
        <v>1</v>
      </c>
      <c r="DG61" s="64">
        <v>3</v>
      </c>
      <c r="DH61" s="65">
        <v>4</v>
      </c>
      <c r="DI61" s="63">
        <v>2</v>
      </c>
      <c r="DJ61" s="64">
        <v>7</v>
      </c>
      <c r="DK61" s="65">
        <v>9</v>
      </c>
      <c r="DL61" s="63">
        <v>1</v>
      </c>
      <c r="DM61" s="64">
        <v>2</v>
      </c>
      <c r="DN61" s="65">
        <v>3</v>
      </c>
      <c r="DO61" s="63">
        <v>4</v>
      </c>
      <c r="DP61" s="64">
        <v>10</v>
      </c>
      <c r="DQ61" s="65">
        <v>14</v>
      </c>
      <c r="DR61" s="63">
        <v>0</v>
      </c>
      <c r="DS61" s="64">
        <v>0</v>
      </c>
      <c r="DT61" s="65">
        <v>0</v>
      </c>
      <c r="DU61" s="63">
        <v>0</v>
      </c>
      <c r="DV61" s="64">
        <v>0</v>
      </c>
      <c r="DW61" s="65">
        <v>0</v>
      </c>
      <c r="DX61" s="63"/>
      <c r="DY61" s="64"/>
      <c r="DZ61" s="65"/>
      <c r="EA61" s="63">
        <v>3</v>
      </c>
      <c r="EB61" s="64">
        <v>2</v>
      </c>
      <c r="EC61" s="65">
        <v>5</v>
      </c>
      <c r="ED61" s="63">
        <v>1</v>
      </c>
      <c r="EE61" s="64">
        <v>2</v>
      </c>
      <c r="EF61" s="65">
        <v>3</v>
      </c>
      <c r="EG61" s="62"/>
      <c r="EH61" s="63"/>
      <c r="EI61" s="64"/>
      <c r="EJ61" s="65"/>
      <c r="EK61" s="63"/>
      <c r="EL61" s="64"/>
      <c r="EM61" s="65"/>
      <c r="EN61" s="63"/>
      <c r="EO61" s="64"/>
      <c r="EP61" s="65"/>
      <c r="EQ61" s="63"/>
      <c r="ER61" s="64"/>
      <c r="ES61" s="65"/>
      <c r="ET61" s="56">
        <v>0</v>
      </c>
      <c r="EU61" s="70">
        <v>2</v>
      </c>
      <c r="EV61" s="70">
        <v>4</v>
      </c>
      <c r="EW61" s="70">
        <v>2</v>
      </c>
      <c r="EX61" s="71"/>
      <c r="EY61" s="70"/>
      <c r="EZ61" s="71"/>
      <c r="FA61" s="60"/>
      <c r="FB61" s="56">
        <v>0</v>
      </c>
      <c r="FC61" s="70">
        <v>0</v>
      </c>
      <c r="FD61" s="70"/>
      <c r="FE61" s="70">
        <v>0</v>
      </c>
      <c r="FF61" s="70"/>
      <c r="FG61" s="70"/>
      <c r="FH61" s="71"/>
      <c r="FI61" s="60"/>
      <c r="FJ61" s="63" t="s">
        <v>1741</v>
      </c>
      <c r="FK61" s="70">
        <v>0</v>
      </c>
      <c r="FL61" s="70">
        <v>0</v>
      </c>
      <c r="FM61" s="70">
        <v>0</v>
      </c>
      <c r="FN61" s="71"/>
      <c r="FO61" s="72"/>
      <c r="FP61" s="71"/>
      <c r="FQ61" s="60"/>
      <c r="FR61" s="73">
        <v>4</v>
      </c>
      <c r="FS61" s="74">
        <v>35</v>
      </c>
      <c r="FT61" s="74">
        <v>34</v>
      </c>
      <c r="FU61" s="75"/>
      <c r="FV61" s="74"/>
      <c r="FW61" s="76"/>
      <c r="FX61" s="77"/>
      <c r="FY61" s="56">
        <v>0</v>
      </c>
      <c r="FZ61" s="70">
        <v>0</v>
      </c>
      <c r="GA61" s="70">
        <v>0</v>
      </c>
      <c r="GB61" s="70">
        <v>1</v>
      </c>
      <c r="GC61" s="71"/>
      <c r="GD61" s="70"/>
      <c r="GE61" s="71"/>
      <c r="GF61" s="71"/>
      <c r="GG61" s="57"/>
      <c r="GH61" s="56">
        <v>7</v>
      </c>
      <c r="GI61" s="70">
        <v>6</v>
      </c>
      <c r="GJ61" s="70">
        <v>9</v>
      </c>
      <c r="GK61" s="70">
        <v>7</v>
      </c>
      <c r="GL61" s="71">
        <v>9</v>
      </c>
      <c r="GM61" s="70"/>
      <c r="GN61" s="71"/>
      <c r="GO61" s="71"/>
      <c r="GP61" s="57"/>
      <c r="GQ61" s="56">
        <v>0</v>
      </c>
      <c r="GR61" s="70">
        <v>0</v>
      </c>
      <c r="GS61" s="70"/>
      <c r="GT61" s="70">
        <v>0</v>
      </c>
      <c r="GU61" s="71"/>
      <c r="GV61" s="70"/>
      <c r="GW61" s="71"/>
      <c r="GX61" s="71"/>
      <c r="GY61" s="57"/>
      <c r="GZ61" s="63"/>
      <c r="HA61" s="70"/>
      <c r="HB61" s="70"/>
      <c r="HC61" s="70"/>
      <c r="HD61" s="70"/>
      <c r="HE61" s="71"/>
      <c r="HF61" s="70"/>
      <c r="HG61" s="71"/>
      <c r="HH61" s="71"/>
      <c r="HI61" s="57"/>
      <c r="HJ61" s="63"/>
      <c r="HK61" s="70"/>
      <c r="HL61" s="70"/>
      <c r="HM61" s="70"/>
      <c r="HN61" s="101"/>
      <c r="HO61" s="71"/>
      <c r="HP61" s="70"/>
      <c r="HQ61" s="81"/>
      <c r="HR61" s="71"/>
      <c r="HS61" s="65"/>
      <c r="HT61" s="78">
        <v>40</v>
      </c>
      <c r="HU61" s="78">
        <v>10</v>
      </c>
      <c r="HV61" s="78">
        <v>10</v>
      </c>
      <c r="HW61" s="120" t="s">
        <v>223</v>
      </c>
      <c r="HX61" s="121"/>
      <c r="HY61" s="122"/>
      <c r="HZ61" s="122"/>
      <c r="IA61" s="122"/>
      <c r="IB61" s="101"/>
      <c r="IC61" s="122"/>
      <c r="ID61" s="71"/>
      <c r="IE61" s="71"/>
      <c r="IF61" s="80"/>
      <c r="IG61" s="123"/>
      <c r="IH61" s="122"/>
      <c r="II61" s="122"/>
      <c r="IJ61" s="101"/>
      <c r="IK61" s="122"/>
      <c r="IL61" s="71"/>
      <c r="IM61" s="60"/>
      <c r="IN61" s="123"/>
      <c r="IO61" s="122"/>
      <c r="IP61" s="122"/>
      <c r="IQ61" s="122"/>
      <c r="IR61" s="122"/>
      <c r="IS61" s="81"/>
      <c r="IT61" s="81"/>
      <c r="IU61" s="80"/>
      <c r="IV61" s="120"/>
    </row>
    <row r="62" spans="1:256" ht="39.75" customHeight="1">
      <c r="A62" s="36">
        <v>60</v>
      </c>
      <c r="B62" s="51" t="s">
        <v>92</v>
      </c>
      <c r="C62" s="51" t="s">
        <v>1191</v>
      </c>
      <c r="D62" s="51" t="s">
        <v>1160</v>
      </c>
      <c r="E62" s="51" t="s">
        <v>1161</v>
      </c>
      <c r="F62" s="51" t="s">
        <v>45</v>
      </c>
      <c r="G62" s="51" t="s">
        <v>46</v>
      </c>
      <c r="H62" s="51" t="s">
        <v>47</v>
      </c>
      <c r="I62" s="51" t="s">
        <v>8</v>
      </c>
      <c r="J62" s="51"/>
      <c r="K62" s="51" t="s">
        <v>638</v>
      </c>
      <c r="L62" s="51" t="s">
        <v>639</v>
      </c>
      <c r="M62" s="51" t="s">
        <v>90</v>
      </c>
      <c r="N62" s="51" t="s">
        <v>640</v>
      </c>
      <c r="O62" s="51" t="s">
        <v>92</v>
      </c>
      <c r="P62" s="113" t="s">
        <v>48</v>
      </c>
      <c r="Q62" s="51" t="s">
        <v>523</v>
      </c>
      <c r="R62" s="51" t="str">
        <f>"27-21-9592872"</f>
        <v>27-21-9592872</v>
      </c>
      <c r="S62" s="52"/>
      <c r="T62" s="113" t="s">
        <v>342</v>
      </c>
      <c r="U62" s="51" t="s">
        <v>525</v>
      </c>
      <c r="V62" s="51">
        <v>27827790045</v>
      </c>
      <c r="W62" s="51" t="s">
        <v>343</v>
      </c>
      <c r="X62" s="51" t="s">
        <v>1528</v>
      </c>
      <c r="Y62" s="51" t="s">
        <v>1192</v>
      </c>
      <c r="Z62" s="51"/>
      <c r="AA62" s="51" t="s">
        <v>1193</v>
      </c>
      <c r="AB62" s="51" t="s">
        <v>344</v>
      </c>
      <c r="AC62" s="51" t="s">
        <v>1199</v>
      </c>
      <c r="AD62" s="162" t="s">
        <v>588</v>
      </c>
      <c r="AE62" s="52"/>
      <c r="AF62" s="162" t="s">
        <v>224</v>
      </c>
      <c r="AG62" s="52"/>
      <c r="AH62" s="51" t="s">
        <v>609</v>
      </c>
      <c r="AI62" s="52" t="s">
        <v>525</v>
      </c>
      <c r="AJ62" s="51"/>
      <c r="AK62" s="51" t="s">
        <v>526</v>
      </c>
      <c r="AL62" s="51">
        <v>1965</v>
      </c>
      <c r="AM62" s="51">
        <f t="shared" si="3"/>
        <v>42</v>
      </c>
      <c r="AN62" s="51" t="s">
        <v>1201</v>
      </c>
      <c r="AO62" s="51" t="s">
        <v>527</v>
      </c>
      <c r="AP62" s="51" t="s">
        <v>1736</v>
      </c>
      <c r="AQ62" s="51" t="s">
        <v>1575</v>
      </c>
      <c r="AR62" s="51"/>
      <c r="AS62" s="51" t="s">
        <v>1206</v>
      </c>
      <c r="AT62" s="51" t="s">
        <v>639</v>
      </c>
      <c r="AU62" s="51" t="s">
        <v>90</v>
      </c>
      <c r="AV62" s="51" t="s">
        <v>92</v>
      </c>
      <c r="AW62" s="51">
        <v>7535</v>
      </c>
      <c r="AX62" s="51" t="s">
        <v>523</v>
      </c>
      <c r="AZ62" s="51" t="s">
        <v>524</v>
      </c>
      <c r="BA62" s="52"/>
      <c r="BB62" s="51" t="s">
        <v>525</v>
      </c>
      <c r="BC62" s="52"/>
      <c r="BD62" s="51">
        <v>1993</v>
      </c>
      <c r="BE62" s="51" t="s">
        <v>225</v>
      </c>
      <c r="BF62" s="51" t="s">
        <v>1736</v>
      </c>
      <c r="BG62" s="51" t="s">
        <v>1206</v>
      </c>
      <c r="BH62" s="52" t="s">
        <v>226</v>
      </c>
      <c r="BI62" s="52"/>
      <c r="BJ62" s="52" t="s">
        <v>609</v>
      </c>
      <c r="BK62" s="51"/>
      <c r="BL62" s="51"/>
      <c r="BM62" s="51" t="s">
        <v>1736</v>
      </c>
      <c r="BN62" s="51" t="s">
        <v>1833</v>
      </c>
      <c r="BO62" s="56"/>
      <c r="BP62" s="57">
        <v>25</v>
      </c>
      <c r="BQ62" s="56"/>
      <c r="BR62" s="57">
        <v>0</v>
      </c>
      <c r="BS62" s="56"/>
      <c r="BT62" s="57"/>
      <c r="BU62" s="92"/>
      <c r="BV62" s="106"/>
      <c r="BW62" s="105"/>
      <c r="BX62" s="106"/>
      <c r="BY62" s="105"/>
      <c r="BZ62" s="106"/>
      <c r="CA62" s="105"/>
      <c r="CB62" s="106"/>
      <c r="CC62" s="105"/>
      <c r="CD62" s="106"/>
      <c r="CE62" s="107"/>
      <c r="CF62" s="62" t="s">
        <v>427</v>
      </c>
      <c r="CG62" s="63"/>
      <c r="CH62" s="64"/>
      <c r="CI62" s="65"/>
      <c r="CJ62" s="63"/>
      <c r="CK62" s="64"/>
      <c r="CL62" s="65"/>
      <c r="CM62" s="100"/>
      <c r="CN62" s="63"/>
      <c r="CO62" s="64"/>
      <c r="CP62" s="65"/>
      <c r="CQ62" s="63"/>
      <c r="CR62" s="64"/>
      <c r="CS62" s="65"/>
      <c r="CT62" s="63"/>
      <c r="CU62" s="64"/>
      <c r="CV62" s="65"/>
      <c r="CW62" s="63"/>
      <c r="CX62" s="64"/>
      <c r="CY62" s="65"/>
      <c r="CZ62" s="63"/>
      <c r="DA62" s="64"/>
      <c r="DB62" s="65"/>
      <c r="DC62" s="63"/>
      <c r="DD62" s="64"/>
      <c r="DE62" s="65"/>
      <c r="DF62" s="63"/>
      <c r="DG62" s="64"/>
      <c r="DH62" s="65"/>
      <c r="DI62" s="63"/>
      <c r="DJ62" s="64"/>
      <c r="DK62" s="65"/>
      <c r="DL62" s="63"/>
      <c r="DM62" s="64"/>
      <c r="DN62" s="65"/>
      <c r="DO62" s="63"/>
      <c r="DP62" s="64"/>
      <c r="DQ62" s="65"/>
      <c r="DR62" s="63">
        <v>0</v>
      </c>
      <c r="DS62" s="64">
        <v>0</v>
      </c>
      <c r="DT62" s="65">
        <v>0</v>
      </c>
      <c r="DU62" s="63">
        <v>1</v>
      </c>
      <c r="DV62" s="64">
        <v>1</v>
      </c>
      <c r="DW62" s="65">
        <v>2</v>
      </c>
      <c r="DX62" s="63">
        <v>0</v>
      </c>
      <c r="DY62" s="64">
        <v>1</v>
      </c>
      <c r="DZ62" s="65">
        <v>1</v>
      </c>
      <c r="EA62" s="63">
        <v>0</v>
      </c>
      <c r="EB62" s="64">
        <v>3</v>
      </c>
      <c r="EC62" s="65">
        <v>3</v>
      </c>
      <c r="ED62" s="63">
        <v>5</v>
      </c>
      <c r="EE62" s="64">
        <v>3</v>
      </c>
      <c r="EF62" s="65">
        <v>8</v>
      </c>
      <c r="EG62" s="62"/>
      <c r="EH62" s="63"/>
      <c r="EI62" s="64"/>
      <c r="EJ62" s="65"/>
      <c r="EK62" s="63"/>
      <c r="EL62" s="64"/>
      <c r="EM62" s="65"/>
      <c r="EN62" s="63"/>
      <c r="EO62" s="64"/>
      <c r="EP62" s="65"/>
      <c r="EQ62" s="63"/>
      <c r="ER62" s="64"/>
      <c r="ES62" s="65"/>
      <c r="ET62" s="56">
        <v>6</v>
      </c>
      <c r="EU62" s="70">
        <v>7</v>
      </c>
      <c r="EV62" s="70"/>
      <c r="EW62" s="101"/>
      <c r="EX62" s="71">
        <v>1</v>
      </c>
      <c r="EY62" s="70">
        <v>48</v>
      </c>
      <c r="EZ62" s="71" t="s">
        <v>1741</v>
      </c>
      <c r="FA62" s="60" t="s">
        <v>1741</v>
      </c>
      <c r="FB62" s="56">
        <v>0</v>
      </c>
      <c r="FC62" s="70">
        <v>0</v>
      </c>
      <c r="FD62" s="70"/>
      <c r="FE62" s="70">
        <v>0</v>
      </c>
      <c r="FF62" s="70"/>
      <c r="FG62" s="70"/>
      <c r="FH62" s="71"/>
      <c r="FI62" s="60"/>
      <c r="FJ62" s="63" t="s">
        <v>1741</v>
      </c>
      <c r="FK62" s="70">
        <v>0</v>
      </c>
      <c r="FL62" s="70">
        <v>0</v>
      </c>
      <c r="FM62" s="70">
        <v>0</v>
      </c>
      <c r="FN62" s="71"/>
      <c r="FO62" s="72"/>
      <c r="FP62" s="71"/>
      <c r="FQ62" s="60"/>
      <c r="FR62" s="73">
        <v>29</v>
      </c>
      <c r="FS62" s="74">
        <v>49</v>
      </c>
      <c r="FT62" s="102"/>
      <c r="FU62" s="75">
        <v>1</v>
      </c>
      <c r="FV62" s="74">
        <v>36</v>
      </c>
      <c r="FW62" s="76">
        <v>0.2</v>
      </c>
      <c r="FX62" s="77"/>
      <c r="FY62" s="56">
        <v>0</v>
      </c>
      <c r="FZ62" s="70">
        <v>0</v>
      </c>
      <c r="GA62" s="70"/>
      <c r="GB62" s="70">
        <v>0</v>
      </c>
      <c r="GC62" s="71"/>
      <c r="GD62" s="70"/>
      <c r="GE62" s="71"/>
      <c r="GF62" s="71"/>
      <c r="GG62" s="57" t="s">
        <v>1741</v>
      </c>
      <c r="GH62" s="56">
        <v>0</v>
      </c>
      <c r="GI62" s="70">
        <v>0</v>
      </c>
      <c r="GJ62" s="70"/>
      <c r="GK62" s="70">
        <v>0</v>
      </c>
      <c r="GL62" s="71"/>
      <c r="GM62" s="70"/>
      <c r="GN62" s="71"/>
      <c r="GO62" s="71"/>
      <c r="GP62" s="57" t="s">
        <v>1741</v>
      </c>
      <c r="GQ62" s="56">
        <v>0</v>
      </c>
      <c r="GR62" s="70">
        <v>0</v>
      </c>
      <c r="GS62" s="70"/>
      <c r="GT62" s="70">
        <v>0</v>
      </c>
      <c r="GU62" s="71"/>
      <c r="GV62" s="70"/>
      <c r="GW62" s="71"/>
      <c r="GX62" s="71"/>
      <c r="GY62" s="57">
        <v>0</v>
      </c>
      <c r="GZ62" s="63"/>
      <c r="HA62" s="70">
        <v>0</v>
      </c>
      <c r="HB62" s="70">
        <v>0</v>
      </c>
      <c r="HC62" s="70"/>
      <c r="HD62" s="70">
        <v>0</v>
      </c>
      <c r="HE62" s="71"/>
      <c r="HF62" s="70"/>
      <c r="HG62" s="71"/>
      <c r="HH62" s="71"/>
      <c r="HI62" s="57"/>
      <c r="HJ62" s="63" t="s">
        <v>1296</v>
      </c>
      <c r="HK62" s="70">
        <v>89</v>
      </c>
      <c r="HL62" s="70">
        <v>110</v>
      </c>
      <c r="HM62" s="70"/>
      <c r="HN62" s="101"/>
      <c r="HO62" s="71">
        <v>1</v>
      </c>
      <c r="HP62" s="101" t="s">
        <v>864</v>
      </c>
      <c r="HQ62" s="81">
        <v>0.7</v>
      </c>
      <c r="HR62" s="71"/>
      <c r="HS62" s="65"/>
      <c r="HT62" s="78">
        <v>20</v>
      </c>
      <c r="HU62" s="78">
        <v>20</v>
      </c>
      <c r="HV62" s="78">
        <v>10</v>
      </c>
      <c r="HW62" s="124" t="s">
        <v>142</v>
      </c>
      <c r="HX62" s="114"/>
      <c r="HY62" s="122">
        <v>700</v>
      </c>
      <c r="HZ62" s="122">
        <v>700</v>
      </c>
      <c r="IA62" s="122"/>
      <c r="IB62" s="101"/>
      <c r="IC62" s="81">
        <v>0.3</v>
      </c>
      <c r="ID62" s="81" t="s">
        <v>143</v>
      </c>
      <c r="IE62" s="81"/>
      <c r="IF62" s="80" t="s">
        <v>144</v>
      </c>
      <c r="IG62" s="123">
        <v>0</v>
      </c>
      <c r="IH62" s="122">
        <v>0</v>
      </c>
      <c r="II62" s="122"/>
      <c r="IJ62" s="122">
        <v>0</v>
      </c>
      <c r="IK62" s="122"/>
      <c r="IL62" s="81"/>
      <c r="IM62" s="89"/>
      <c r="IN62" s="123">
        <v>0</v>
      </c>
      <c r="IO62" s="122">
        <v>0</v>
      </c>
      <c r="IP62" s="122"/>
      <c r="IQ62" s="122">
        <v>0</v>
      </c>
      <c r="IR62" s="122"/>
      <c r="IS62" s="81"/>
      <c r="IT62" s="81"/>
      <c r="IU62" s="80"/>
      <c r="IV62" s="120" t="s">
        <v>145</v>
      </c>
    </row>
    <row r="63" spans="1:256" ht="30.75" customHeight="1">
      <c r="A63" s="36">
        <v>61</v>
      </c>
      <c r="B63" s="82" t="s">
        <v>92</v>
      </c>
      <c r="C63" s="82" t="s">
        <v>1423</v>
      </c>
      <c r="D63" s="82" t="s">
        <v>110</v>
      </c>
      <c r="E63" s="82" t="s">
        <v>1151</v>
      </c>
      <c r="F63" s="82" t="s">
        <v>1150</v>
      </c>
      <c r="G63" s="82"/>
      <c r="H63" s="82" t="s">
        <v>1152</v>
      </c>
      <c r="I63" s="82" t="s">
        <v>227</v>
      </c>
      <c r="J63" s="82"/>
      <c r="K63" s="82" t="s">
        <v>529</v>
      </c>
      <c r="L63" s="82" t="s">
        <v>530</v>
      </c>
      <c r="M63" s="82" t="s">
        <v>531</v>
      </c>
      <c r="N63" s="111" t="s">
        <v>532</v>
      </c>
      <c r="O63" s="82" t="s">
        <v>92</v>
      </c>
      <c r="P63" s="53" t="s">
        <v>533</v>
      </c>
      <c r="R63" s="53" t="s">
        <v>1154</v>
      </c>
      <c r="S63" s="53"/>
      <c r="T63" s="82" t="s">
        <v>1153</v>
      </c>
      <c r="U63" s="82"/>
      <c r="V63" s="82"/>
      <c r="W63" s="52"/>
      <c r="X63" s="52"/>
      <c r="Y63" s="52"/>
      <c r="Z63" s="52"/>
      <c r="AA63" s="52"/>
      <c r="AB63" s="52"/>
      <c r="AC63" s="52"/>
      <c r="AD63" s="52"/>
      <c r="AE63" s="52"/>
      <c r="AF63" s="52"/>
      <c r="AG63" s="52"/>
      <c r="AH63" s="52"/>
      <c r="AI63" s="52"/>
      <c r="AJ63" s="52"/>
      <c r="AK63" s="52" t="s">
        <v>228</v>
      </c>
      <c r="AL63" s="52" t="s">
        <v>1155</v>
      </c>
      <c r="AM63" s="51">
        <f t="shared" si="3"/>
        <v>103</v>
      </c>
      <c r="AN63" s="52" t="s">
        <v>1201</v>
      </c>
      <c r="AO63" s="52" t="s">
        <v>229</v>
      </c>
      <c r="AP63" s="52" t="s">
        <v>1736</v>
      </c>
      <c r="AQ63" s="52" t="s">
        <v>230</v>
      </c>
      <c r="AR63" s="52"/>
      <c r="AS63" s="52"/>
      <c r="AT63" s="52"/>
      <c r="AU63" s="52"/>
      <c r="AV63" s="52"/>
      <c r="AW63" s="52"/>
      <c r="AX63" s="52"/>
      <c r="AY63" s="52"/>
      <c r="AZ63" s="52"/>
      <c r="BA63" s="52"/>
      <c r="BB63" s="52"/>
      <c r="BC63" s="52"/>
      <c r="BD63" s="52" t="s">
        <v>231</v>
      </c>
      <c r="BE63" s="52"/>
      <c r="BF63" s="52"/>
      <c r="BG63" s="52" t="s">
        <v>1199</v>
      </c>
      <c r="BH63" s="52"/>
      <c r="BI63" s="52"/>
      <c r="BJ63" s="52"/>
      <c r="BK63" s="82"/>
      <c r="BL63" s="82"/>
      <c r="BM63" s="52" t="s">
        <v>1736</v>
      </c>
      <c r="BN63" s="52" t="s">
        <v>232</v>
      </c>
      <c r="BO63" s="108"/>
      <c r="BP63" s="109" t="s">
        <v>2049</v>
      </c>
      <c r="BQ63" s="108"/>
      <c r="BR63" s="109"/>
      <c r="BS63" s="108"/>
      <c r="BT63" s="109" t="s">
        <v>1156</v>
      </c>
      <c r="BU63" s="92"/>
      <c r="BV63" s="106">
        <v>1</v>
      </c>
      <c r="BW63" s="105"/>
      <c r="BX63" s="106"/>
      <c r="BY63" s="105"/>
      <c r="BZ63" s="106"/>
      <c r="CA63" s="105"/>
      <c r="CB63" s="106"/>
      <c r="CC63" s="105"/>
      <c r="CD63" s="106"/>
      <c r="CE63" s="107"/>
      <c r="CF63" s="39"/>
      <c r="CG63" s="97" t="s">
        <v>177</v>
      </c>
      <c r="CH63" s="98"/>
      <c r="CI63" s="99"/>
      <c r="CJ63" s="97"/>
      <c r="CK63" s="98" t="s">
        <v>560</v>
      </c>
      <c r="CL63" s="99"/>
      <c r="CM63" s="100"/>
      <c r="CN63" s="97" t="s">
        <v>196</v>
      </c>
      <c r="CO63" s="98" t="s">
        <v>197</v>
      </c>
      <c r="CP63" s="65">
        <v>3</v>
      </c>
      <c r="CQ63" s="97" t="s">
        <v>197</v>
      </c>
      <c r="CR63" s="98" t="s">
        <v>197</v>
      </c>
      <c r="CS63" s="99" t="s">
        <v>560</v>
      </c>
      <c r="CT63" s="97" t="s">
        <v>169</v>
      </c>
      <c r="CU63" s="98"/>
      <c r="CV63" s="99" t="s">
        <v>169</v>
      </c>
      <c r="CW63" s="97" t="s">
        <v>197</v>
      </c>
      <c r="CX63" s="98" t="s">
        <v>560</v>
      </c>
      <c r="CY63" s="99" t="s">
        <v>2049</v>
      </c>
      <c r="CZ63" s="97"/>
      <c r="DA63" s="98" t="s">
        <v>196</v>
      </c>
      <c r="DB63" s="99" t="s">
        <v>196</v>
      </c>
      <c r="DC63" s="97"/>
      <c r="DD63" s="98"/>
      <c r="DE63" s="99" t="s">
        <v>169</v>
      </c>
      <c r="DF63" s="97"/>
      <c r="DG63" s="98"/>
      <c r="DH63" s="99" t="s">
        <v>169</v>
      </c>
      <c r="DI63" s="97" t="s">
        <v>196</v>
      </c>
      <c r="DJ63" s="98" t="s">
        <v>177</v>
      </c>
      <c r="DK63" s="99" t="s">
        <v>560</v>
      </c>
      <c r="DL63" s="97" t="s">
        <v>197</v>
      </c>
      <c r="DM63" s="98" t="s">
        <v>773</v>
      </c>
      <c r="DN63" s="99" t="s">
        <v>195</v>
      </c>
      <c r="DO63" s="97"/>
      <c r="DP63" s="98"/>
      <c r="DQ63" s="99"/>
      <c r="DR63" s="97"/>
      <c r="DS63" s="98"/>
      <c r="DT63" s="99"/>
      <c r="DU63" s="97" t="s">
        <v>196</v>
      </c>
      <c r="DV63" s="98" t="s">
        <v>177</v>
      </c>
      <c r="DW63" s="99" t="s">
        <v>560</v>
      </c>
      <c r="DX63" s="97" t="s">
        <v>169</v>
      </c>
      <c r="DY63" s="98" t="s">
        <v>197</v>
      </c>
      <c r="DZ63" s="99" t="s">
        <v>197</v>
      </c>
      <c r="EA63" s="97" t="s">
        <v>196</v>
      </c>
      <c r="EB63" s="98" t="s">
        <v>169</v>
      </c>
      <c r="EC63" s="99" t="s">
        <v>196</v>
      </c>
      <c r="ED63" s="97"/>
      <c r="EE63" s="98"/>
      <c r="EF63" s="99"/>
      <c r="EG63" s="39"/>
      <c r="EH63" s="97"/>
      <c r="EI63" s="98"/>
      <c r="EJ63" s="99"/>
      <c r="EK63" s="97"/>
      <c r="EL63" s="98"/>
      <c r="EM63" s="99"/>
      <c r="EN63" s="97"/>
      <c r="EO63" s="98"/>
      <c r="EP63" s="99"/>
      <c r="EQ63" s="97"/>
      <c r="ER63" s="98"/>
      <c r="ES63" s="99"/>
      <c r="ET63" s="56">
        <v>1</v>
      </c>
      <c r="EU63" s="70">
        <v>1</v>
      </c>
      <c r="EV63" s="70"/>
      <c r="EW63" s="70"/>
      <c r="EX63" s="71"/>
      <c r="EY63" s="70"/>
      <c r="EZ63" s="71"/>
      <c r="FA63" s="60"/>
      <c r="FB63" s="56"/>
      <c r="FC63" s="70"/>
      <c r="FD63" s="70"/>
      <c r="FE63" s="70"/>
      <c r="FF63" s="70"/>
      <c r="FG63" s="70"/>
      <c r="FH63" s="71"/>
      <c r="FI63" s="60"/>
      <c r="FJ63" s="73" t="s">
        <v>1741</v>
      </c>
      <c r="FK63" s="70">
        <v>0</v>
      </c>
      <c r="FL63" s="70">
        <v>0</v>
      </c>
      <c r="FM63" s="70">
        <v>0</v>
      </c>
      <c r="FN63" s="71"/>
      <c r="FO63" s="72"/>
      <c r="FP63" s="71"/>
      <c r="FQ63" s="60"/>
      <c r="FR63" s="73"/>
      <c r="FS63" s="74"/>
      <c r="FT63" s="74"/>
      <c r="FU63" s="75"/>
      <c r="FV63" s="74"/>
      <c r="FW63" s="90"/>
      <c r="FX63" s="91"/>
      <c r="FY63" s="56"/>
      <c r="FZ63" s="70"/>
      <c r="GA63" s="70"/>
      <c r="GB63" s="70"/>
      <c r="GC63" s="71"/>
      <c r="GD63" s="70"/>
      <c r="GE63" s="71"/>
      <c r="GF63" s="71"/>
      <c r="GG63" s="57" t="s">
        <v>1741</v>
      </c>
      <c r="GH63" s="108" t="s">
        <v>196</v>
      </c>
      <c r="GI63" s="101"/>
      <c r="GJ63" s="101"/>
      <c r="GK63" s="70"/>
      <c r="GL63" s="71"/>
      <c r="GM63" s="70"/>
      <c r="GN63" s="71"/>
      <c r="GO63" s="71"/>
      <c r="GP63" s="57" t="s">
        <v>582</v>
      </c>
      <c r="GQ63" s="56"/>
      <c r="GR63" s="70"/>
      <c r="GS63" s="70"/>
      <c r="GT63" s="70"/>
      <c r="GU63" s="71"/>
      <c r="GV63" s="70"/>
      <c r="GW63" s="71"/>
      <c r="GX63" s="71"/>
      <c r="GY63" s="57">
        <v>0</v>
      </c>
      <c r="GZ63" s="73"/>
      <c r="HA63" s="70"/>
      <c r="HB63" s="70"/>
      <c r="HC63" s="70"/>
      <c r="HD63" s="70"/>
      <c r="HE63" s="71"/>
      <c r="HF63" s="70"/>
      <c r="HG63" s="71"/>
      <c r="HH63" s="71"/>
      <c r="HI63" s="57"/>
      <c r="HJ63" s="73" t="s">
        <v>583</v>
      </c>
      <c r="HK63" s="70">
        <v>20</v>
      </c>
      <c r="HL63" s="70">
        <v>0</v>
      </c>
      <c r="HM63" s="70"/>
      <c r="HN63" s="70">
        <v>20</v>
      </c>
      <c r="HO63" s="71"/>
      <c r="HP63" s="101"/>
      <c r="HQ63" s="71"/>
      <c r="HR63" s="71"/>
      <c r="HS63" s="96" t="s">
        <v>584</v>
      </c>
      <c r="HT63" s="88"/>
      <c r="HU63" s="88"/>
      <c r="HV63" s="88"/>
      <c r="HW63" s="52" t="s">
        <v>233</v>
      </c>
      <c r="HX63" s="114"/>
      <c r="HY63" s="101"/>
      <c r="HZ63" s="101"/>
      <c r="IA63" s="101"/>
      <c r="IB63" s="101"/>
      <c r="IC63" s="101"/>
      <c r="ID63" s="71"/>
      <c r="IE63" s="71"/>
      <c r="IF63" s="99"/>
      <c r="IG63" s="108"/>
      <c r="IH63" s="101"/>
      <c r="II63" s="101"/>
      <c r="IJ63" s="101"/>
      <c r="IK63" s="101"/>
      <c r="IL63" s="71"/>
      <c r="IM63" s="60"/>
      <c r="IN63" s="108"/>
      <c r="IO63" s="101"/>
      <c r="IP63" s="101"/>
      <c r="IQ63" s="101"/>
      <c r="IR63" s="101"/>
      <c r="IS63" s="71"/>
      <c r="IT63" s="71"/>
      <c r="IU63" s="112"/>
      <c r="IV63" s="52"/>
    </row>
    <row r="64" spans="1:256" ht="81.75" customHeight="1">
      <c r="A64" s="36">
        <v>62</v>
      </c>
      <c r="B64" s="82" t="s">
        <v>92</v>
      </c>
      <c r="C64" s="82" t="s">
        <v>755</v>
      </c>
      <c r="D64" s="82" t="s">
        <v>1527</v>
      </c>
      <c r="E64" s="82" t="s">
        <v>1528</v>
      </c>
      <c r="F64" s="82" t="s">
        <v>234</v>
      </c>
      <c r="G64" s="82"/>
      <c r="H64" s="82" t="s">
        <v>235</v>
      </c>
      <c r="I64" s="82" t="s">
        <v>757</v>
      </c>
      <c r="J64" s="82"/>
      <c r="K64" s="82" t="s">
        <v>758</v>
      </c>
      <c r="L64" s="82" t="s">
        <v>236</v>
      </c>
      <c r="M64" s="82" t="s">
        <v>1809</v>
      </c>
      <c r="N64" s="111" t="s">
        <v>759</v>
      </c>
      <c r="O64" s="82" t="s">
        <v>92</v>
      </c>
      <c r="P64" s="53" t="s">
        <v>237</v>
      </c>
      <c r="Q64" s="53" t="s">
        <v>761</v>
      </c>
      <c r="R64" s="53" t="s">
        <v>762</v>
      </c>
      <c r="S64" s="53"/>
      <c r="T64" s="82" t="s">
        <v>238</v>
      </c>
      <c r="U64" s="82"/>
      <c r="V64" s="82" t="s">
        <v>763</v>
      </c>
      <c r="W64" s="52" t="s">
        <v>110</v>
      </c>
      <c r="X64" s="52" t="s">
        <v>969</v>
      </c>
      <c r="Y64" s="52" t="s">
        <v>756</v>
      </c>
      <c r="Z64" s="52"/>
      <c r="AA64" s="52" t="s">
        <v>193</v>
      </c>
      <c r="AB64" s="52" t="s">
        <v>239</v>
      </c>
      <c r="AC64" s="52" t="s">
        <v>172</v>
      </c>
      <c r="AD64" s="52" t="s">
        <v>760</v>
      </c>
      <c r="AE64" s="52" t="s">
        <v>761</v>
      </c>
      <c r="AF64" s="52" t="s">
        <v>762</v>
      </c>
      <c r="AG64" s="52"/>
      <c r="AH64" s="52" t="s">
        <v>240</v>
      </c>
      <c r="AI64" s="52"/>
      <c r="AJ64" s="52"/>
      <c r="AK64" s="52" t="s">
        <v>765</v>
      </c>
      <c r="AL64" s="52" t="s">
        <v>241</v>
      </c>
      <c r="AM64" s="51">
        <f t="shared" si="3"/>
        <v>15</v>
      </c>
      <c r="AN64" s="52" t="s">
        <v>1201</v>
      </c>
      <c r="AO64" s="52" t="s">
        <v>242</v>
      </c>
      <c r="AP64" s="52" t="s">
        <v>1736</v>
      </c>
      <c r="AQ64" s="52" t="s">
        <v>243</v>
      </c>
      <c r="AR64" s="52"/>
      <c r="AS64" s="52" t="s">
        <v>1206</v>
      </c>
      <c r="AT64" s="52" t="s">
        <v>766</v>
      </c>
      <c r="AU64" s="52" t="s">
        <v>1809</v>
      </c>
      <c r="AV64" s="52" t="s">
        <v>92</v>
      </c>
      <c r="AW64" s="52" t="s">
        <v>759</v>
      </c>
      <c r="AX64" s="52" t="s">
        <v>761</v>
      </c>
      <c r="AY64" s="52"/>
      <c r="AZ64" s="52" t="s">
        <v>762</v>
      </c>
      <c r="BA64" s="52"/>
      <c r="BB64" s="52" t="s">
        <v>764</v>
      </c>
      <c r="BC64" s="52"/>
      <c r="BD64" s="52" t="s">
        <v>244</v>
      </c>
      <c r="BE64" s="52" t="s">
        <v>1982</v>
      </c>
      <c r="BF64" s="52" t="s">
        <v>1736</v>
      </c>
      <c r="BG64" s="52" t="s">
        <v>1983</v>
      </c>
      <c r="BH64" s="52" t="s">
        <v>761</v>
      </c>
      <c r="BI64" s="52" t="s">
        <v>762</v>
      </c>
      <c r="BJ64" s="52" t="s">
        <v>764</v>
      </c>
      <c r="BK64" s="82"/>
      <c r="BL64" s="82"/>
      <c r="BM64" s="52" t="s">
        <v>1736</v>
      </c>
      <c r="BN64" s="82" t="s">
        <v>925</v>
      </c>
      <c r="BO64" s="108"/>
      <c r="BP64" s="109" t="s">
        <v>1984</v>
      </c>
      <c r="BQ64" s="108"/>
      <c r="BR64" s="109" t="s">
        <v>1985</v>
      </c>
      <c r="BS64" s="108"/>
      <c r="BT64" s="109" t="s">
        <v>1986</v>
      </c>
      <c r="BU64" s="92"/>
      <c r="BV64" s="106">
        <v>0.6</v>
      </c>
      <c r="BW64" s="105">
        <v>0.4</v>
      </c>
      <c r="BX64" s="106">
        <v>0.3</v>
      </c>
      <c r="BY64" s="105">
        <v>0.12</v>
      </c>
      <c r="BZ64" s="106">
        <v>0.8</v>
      </c>
      <c r="CA64" s="105">
        <v>0.25</v>
      </c>
      <c r="CB64" s="106">
        <v>0.01</v>
      </c>
      <c r="CC64" s="105">
        <v>0.15</v>
      </c>
      <c r="CD64" s="106">
        <v>0.01</v>
      </c>
      <c r="CE64" s="107">
        <v>0.08</v>
      </c>
      <c r="CF64" s="39"/>
      <c r="CG64" s="97" t="s">
        <v>176</v>
      </c>
      <c r="CH64" s="98" t="s">
        <v>176</v>
      </c>
      <c r="CI64" s="99" t="s">
        <v>768</v>
      </c>
      <c r="CJ64" s="97" t="s">
        <v>176</v>
      </c>
      <c r="CK64" s="98" t="s">
        <v>2049</v>
      </c>
      <c r="CL64" s="99" t="s">
        <v>2049</v>
      </c>
      <c r="CM64" s="100" t="s">
        <v>770</v>
      </c>
      <c r="CN64" s="97" t="s">
        <v>2049</v>
      </c>
      <c r="CO64" s="98" t="s">
        <v>864</v>
      </c>
      <c r="CP64" s="65">
        <f t="shared" si="2"/>
        <v>20</v>
      </c>
      <c r="CQ64" s="97" t="s">
        <v>768</v>
      </c>
      <c r="CR64" s="98" t="s">
        <v>768</v>
      </c>
      <c r="CS64" s="99" t="s">
        <v>772</v>
      </c>
      <c r="CT64" s="97" t="s">
        <v>197</v>
      </c>
      <c r="CU64" s="98" t="s">
        <v>177</v>
      </c>
      <c r="CV64" s="99" t="s">
        <v>773</v>
      </c>
      <c r="CW64" s="97" t="s">
        <v>176</v>
      </c>
      <c r="CX64" s="98" t="s">
        <v>772</v>
      </c>
      <c r="CY64" s="99" t="s">
        <v>774</v>
      </c>
      <c r="CZ64" s="97" t="s">
        <v>775</v>
      </c>
      <c r="DA64" s="98" t="s">
        <v>176</v>
      </c>
      <c r="DB64" s="99" t="s">
        <v>776</v>
      </c>
      <c r="DC64" s="97" t="s">
        <v>169</v>
      </c>
      <c r="DD64" s="98" t="s">
        <v>169</v>
      </c>
      <c r="DE64" s="99" t="s">
        <v>169</v>
      </c>
      <c r="DF64" s="97" t="s">
        <v>768</v>
      </c>
      <c r="DG64" s="98" t="s">
        <v>861</v>
      </c>
      <c r="DH64" s="99" t="s">
        <v>771</v>
      </c>
      <c r="DI64" s="97" t="s">
        <v>176</v>
      </c>
      <c r="DJ64" s="98" t="s">
        <v>863</v>
      </c>
      <c r="DK64" s="99" t="s">
        <v>769</v>
      </c>
      <c r="DL64" s="97" t="s">
        <v>177</v>
      </c>
      <c r="DM64" s="98" t="s">
        <v>197</v>
      </c>
      <c r="DN64" s="99" t="s">
        <v>773</v>
      </c>
      <c r="DO64" s="97" t="s">
        <v>176</v>
      </c>
      <c r="DP64" s="98" t="s">
        <v>864</v>
      </c>
      <c r="DQ64" s="99" t="s">
        <v>777</v>
      </c>
      <c r="DR64" s="97" t="s">
        <v>768</v>
      </c>
      <c r="DS64" s="98" t="s">
        <v>775</v>
      </c>
      <c r="DT64" s="99" t="s">
        <v>770</v>
      </c>
      <c r="DU64" s="97" t="s">
        <v>177</v>
      </c>
      <c r="DV64" s="98" t="s">
        <v>2049</v>
      </c>
      <c r="DW64" s="99" t="s">
        <v>775</v>
      </c>
      <c r="DX64" s="97" t="s">
        <v>169</v>
      </c>
      <c r="DY64" s="98" t="s">
        <v>169</v>
      </c>
      <c r="DZ64" s="99" t="s">
        <v>169</v>
      </c>
      <c r="EA64" s="97" t="s">
        <v>778</v>
      </c>
      <c r="EB64" s="98" t="s">
        <v>776</v>
      </c>
      <c r="EC64" s="99" t="s">
        <v>779</v>
      </c>
      <c r="ED64" s="97" t="s">
        <v>177</v>
      </c>
      <c r="EE64" s="98" t="s">
        <v>176</v>
      </c>
      <c r="EF64" s="99" t="s">
        <v>780</v>
      </c>
      <c r="EG64" s="39"/>
      <c r="EH64" s="97"/>
      <c r="EI64" s="98"/>
      <c r="EJ64" s="99"/>
      <c r="EK64" s="97"/>
      <c r="EL64" s="98"/>
      <c r="EM64" s="99"/>
      <c r="EN64" s="97"/>
      <c r="EO64" s="98"/>
      <c r="EP64" s="99"/>
      <c r="EQ64" s="97"/>
      <c r="ER64" s="98"/>
      <c r="ES64" s="99"/>
      <c r="ET64" s="56">
        <v>10</v>
      </c>
      <c r="EU64" s="70"/>
      <c r="EV64" s="70"/>
      <c r="EW64" s="70"/>
      <c r="EX64" s="71"/>
      <c r="EY64" s="70">
        <v>36</v>
      </c>
      <c r="EZ64" s="71">
        <v>0.35</v>
      </c>
      <c r="FA64" s="60"/>
      <c r="FB64" s="56">
        <v>0</v>
      </c>
      <c r="FC64" s="70">
        <v>0</v>
      </c>
      <c r="FD64" s="70"/>
      <c r="FE64" s="70">
        <v>0</v>
      </c>
      <c r="FF64" s="70"/>
      <c r="FG64" s="70"/>
      <c r="FH64" s="71"/>
      <c r="FI64" s="60"/>
      <c r="FJ64" s="73" t="s">
        <v>1741</v>
      </c>
      <c r="FK64" s="70">
        <v>0</v>
      </c>
      <c r="FL64" s="70">
        <v>0</v>
      </c>
      <c r="FM64" s="70">
        <v>0</v>
      </c>
      <c r="FN64" s="71"/>
      <c r="FO64" s="72"/>
      <c r="FP64" s="71"/>
      <c r="FQ64" s="60"/>
      <c r="FR64" s="73">
        <v>63</v>
      </c>
      <c r="FS64" s="74">
        <v>34</v>
      </c>
      <c r="FT64" s="74">
        <v>35</v>
      </c>
      <c r="FU64" s="75"/>
      <c r="FV64" s="74">
        <v>3</v>
      </c>
      <c r="FW64" s="90">
        <v>0.4</v>
      </c>
      <c r="FX64" s="91"/>
      <c r="FY64" s="56">
        <v>16</v>
      </c>
      <c r="FZ64" s="70">
        <v>19</v>
      </c>
      <c r="GA64" s="70">
        <v>18</v>
      </c>
      <c r="GB64" s="70">
        <v>12</v>
      </c>
      <c r="GC64" s="71"/>
      <c r="GD64" s="70">
        <v>24</v>
      </c>
      <c r="GE64" s="71">
        <v>0.6</v>
      </c>
      <c r="GF64" s="71"/>
      <c r="GG64" s="57" t="s">
        <v>1741</v>
      </c>
      <c r="GH64" s="108" t="s">
        <v>196</v>
      </c>
      <c r="GI64" s="101" t="s">
        <v>773</v>
      </c>
      <c r="GJ64" s="101" t="s">
        <v>768</v>
      </c>
      <c r="GK64" s="70">
        <v>8</v>
      </c>
      <c r="GL64" s="71"/>
      <c r="GM64" s="70">
        <v>48</v>
      </c>
      <c r="GN64" s="71">
        <v>1</v>
      </c>
      <c r="GO64" s="71"/>
      <c r="GP64" s="57"/>
      <c r="GQ64" s="56">
        <v>0</v>
      </c>
      <c r="GR64" s="70">
        <v>0</v>
      </c>
      <c r="GS64" s="70"/>
      <c r="GT64" s="70">
        <v>0</v>
      </c>
      <c r="GU64" s="71"/>
      <c r="GV64" s="70"/>
      <c r="GW64" s="71"/>
      <c r="GX64" s="71"/>
      <c r="GY64" s="57"/>
      <c r="GZ64" s="73"/>
      <c r="HA64" s="70">
        <v>0</v>
      </c>
      <c r="HB64" s="70">
        <v>0</v>
      </c>
      <c r="HC64" s="70"/>
      <c r="HD64" s="70">
        <v>0</v>
      </c>
      <c r="HE64" s="71"/>
      <c r="HF64" s="70"/>
      <c r="HG64" s="71"/>
      <c r="HH64" s="71"/>
      <c r="HI64" s="57"/>
      <c r="HJ64" s="73" t="s">
        <v>1987</v>
      </c>
      <c r="HK64" s="70">
        <v>5</v>
      </c>
      <c r="HL64" s="70">
        <v>35</v>
      </c>
      <c r="HM64" s="70"/>
      <c r="HN64" s="70">
        <v>6</v>
      </c>
      <c r="HO64" s="71"/>
      <c r="HP64" s="101"/>
      <c r="HQ64" s="71"/>
      <c r="HR64" s="71"/>
      <c r="HS64" s="96"/>
      <c r="HT64" s="88">
        <v>50</v>
      </c>
      <c r="HU64" s="88">
        <v>30</v>
      </c>
      <c r="HV64" s="88"/>
      <c r="HW64" s="52"/>
      <c r="HX64" s="114" t="s">
        <v>1736</v>
      </c>
      <c r="HY64" s="101" t="s">
        <v>781</v>
      </c>
      <c r="HZ64" s="101"/>
      <c r="IA64" s="101"/>
      <c r="IB64" s="101"/>
      <c r="IC64" s="101" t="s">
        <v>196</v>
      </c>
      <c r="ID64" s="71"/>
      <c r="IE64" s="71"/>
      <c r="IF64" s="99"/>
      <c r="IG64" s="108" t="s">
        <v>169</v>
      </c>
      <c r="IH64" s="101" t="s">
        <v>169</v>
      </c>
      <c r="II64" s="101"/>
      <c r="IJ64" s="101" t="s">
        <v>169</v>
      </c>
      <c r="IK64" s="101"/>
      <c r="IL64" s="71"/>
      <c r="IM64" s="60"/>
      <c r="IN64" s="108" t="s">
        <v>169</v>
      </c>
      <c r="IO64" s="101" t="s">
        <v>169</v>
      </c>
      <c r="IP64" s="101"/>
      <c r="IQ64" s="101" t="s">
        <v>169</v>
      </c>
      <c r="IR64" s="101"/>
      <c r="IS64" s="71"/>
      <c r="IT64" s="71"/>
      <c r="IU64" s="112"/>
      <c r="IV64" s="52"/>
    </row>
    <row r="65" spans="1:256" ht="135" customHeight="1">
      <c r="A65" s="36">
        <v>63</v>
      </c>
      <c r="B65" s="82" t="s">
        <v>92</v>
      </c>
      <c r="C65" s="82" t="s">
        <v>119</v>
      </c>
      <c r="D65" s="82" t="s">
        <v>110</v>
      </c>
      <c r="E65" s="82" t="s">
        <v>2076</v>
      </c>
      <c r="F65" s="82" t="s">
        <v>202</v>
      </c>
      <c r="G65" s="82"/>
      <c r="H65" s="82" t="s">
        <v>203</v>
      </c>
      <c r="I65" s="82" t="s">
        <v>204</v>
      </c>
      <c r="J65" s="82"/>
      <c r="K65" s="82" t="s">
        <v>205</v>
      </c>
      <c r="L65" s="82" t="s">
        <v>89</v>
      </c>
      <c r="M65" s="82" t="s">
        <v>90</v>
      </c>
      <c r="N65" s="111" t="s">
        <v>206</v>
      </c>
      <c r="O65" s="82" t="s">
        <v>92</v>
      </c>
      <c r="P65" s="53" t="s">
        <v>207</v>
      </c>
      <c r="Q65" s="125" t="s">
        <v>208</v>
      </c>
      <c r="R65" s="53" t="s">
        <v>209</v>
      </c>
      <c r="S65" s="53"/>
      <c r="T65" s="82" t="s">
        <v>211</v>
      </c>
      <c r="U65" s="82" t="s">
        <v>210</v>
      </c>
      <c r="V65" s="82"/>
      <c r="W65" s="52" t="s">
        <v>1537</v>
      </c>
      <c r="X65" s="52" t="s">
        <v>1528</v>
      </c>
      <c r="Y65" s="52" t="s">
        <v>212</v>
      </c>
      <c r="Z65" s="52"/>
      <c r="AA65" s="52" t="s">
        <v>213</v>
      </c>
      <c r="AB65" s="52" t="s">
        <v>214</v>
      </c>
      <c r="AC65" s="52"/>
      <c r="AD65" s="52" t="s">
        <v>215</v>
      </c>
      <c r="AE65" s="52"/>
      <c r="AF65" s="52" t="s">
        <v>209</v>
      </c>
      <c r="AG65" s="52"/>
      <c r="AH65" s="52" t="s">
        <v>216</v>
      </c>
      <c r="AI65" s="52"/>
      <c r="AJ65" s="52"/>
      <c r="AK65" s="52" t="s">
        <v>217</v>
      </c>
      <c r="AL65" s="52" t="s">
        <v>218</v>
      </c>
      <c r="AM65" s="51">
        <f t="shared" si="3"/>
        <v>89</v>
      </c>
      <c r="AN65" s="52" t="s">
        <v>1201</v>
      </c>
      <c r="AO65" s="52" t="s">
        <v>219</v>
      </c>
      <c r="AP65" s="52" t="s">
        <v>1736</v>
      </c>
      <c r="AQ65" s="52" t="s">
        <v>220</v>
      </c>
      <c r="AR65" s="52"/>
      <c r="AS65" s="52" t="s">
        <v>1206</v>
      </c>
      <c r="AT65" s="52" t="s">
        <v>89</v>
      </c>
      <c r="AU65" s="52" t="s">
        <v>90</v>
      </c>
      <c r="AV65" s="52" t="s">
        <v>92</v>
      </c>
      <c r="AW65" s="52" t="s">
        <v>206</v>
      </c>
      <c r="AX65" s="52" t="s">
        <v>208</v>
      </c>
      <c r="AY65" s="52" t="s">
        <v>1189</v>
      </c>
      <c r="AZ65" s="52" t="s">
        <v>209</v>
      </c>
      <c r="BA65" s="52"/>
      <c r="BB65" s="52" t="s">
        <v>211</v>
      </c>
      <c r="BC65" s="52" t="s">
        <v>210</v>
      </c>
      <c r="BD65" s="52"/>
      <c r="BE65" s="52" t="s">
        <v>1190</v>
      </c>
      <c r="BF65" s="52" t="s">
        <v>975</v>
      </c>
      <c r="BG65" s="52" t="s">
        <v>1206</v>
      </c>
      <c r="BH65" s="52"/>
      <c r="BI65" s="52"/>
      <c r="BJ65" s="52"/>
      <c r="BK65" s="82"/>
      <c r="BL65" s="82"/>
      <c r="BM65" s="52" t="s">
        <v>1736</v>
      </c>
      <c r="BN65" s="51" t="s">
        <v>71</v>
      </c>
      <c r="BO65" s="116">
        <v>2160</v>
      </c>
      <c r="BP65" s="126">
        <v>67</v>
      </c>
      <c r="BQ65" s="116">
        <v>13832</v>
      </c>
      <c r="BR65" s="126">
        <v>720</v>
      </c>
      <c r="BS65" s="116">
        <v>6082</v>
      </c>
      <c r="BT65" s="126">
        <v>170</v>
      </c>
      <c r="BU65" s="92"/>
      <c r="BV65" s="106"/>
      <c r="BW65" s="105"/>
      <c r="BX65" s="106"/>
      <c r="BY65" s="105"/>
      <c r="BZ65" s="106"/>
      <c r="CA65" s="105"/>
      <c r="CB65" s="106"/>
      <c r="CC65" s="105"/>
      <c r="CD65" s="106"/>
      <c r="CE65" s="107"/>
      <c r="CF65" s="39"/>
      <c r="CG65" s="118">
        <v>53</v>
      </c>
      <c r="CH65" s="127">
        <v>9</v>
      </c>
      <c r="CI65" s="128">
        <v>2</v>
      </c>
      <c r="CJ65" s="118">
        <v>0</v>
      </c>
      <c r="CK65" s="127">
        <v>0</v>
      </c>
      <c r="CL65" s="128">
        <v>0</v>
      </c>
      <c r="CM65" s="129">
        <v>40</v>
      </c>
      <c r="CN65" s="118">
        <v>23</v>
      </c>
      <c r="CO65" s="127">
        <v>30</v>
      </c>
      <c r="CP65" s="65">
        <f t="shared" si="2"/>
        <v>53</v>
      </c>
      <c r="CQ65" s="118">
        <v>8</v>
      </c>
      <c r="CR65" s="127">
        <v>3</v>
      </c>
      <c r="CS65" s="128">
        <v>11</v>
      </c>
      <c r="CT65" s="118">
        <v>22</v>
      </c>
      <c r="CU65" s="127">
        <v>7</v>
      </c>
      <c r="CV65" s="128">
        <v>29</v>
      </c>
      <c r="CW65" s="118">
        <v>5</v>
      </c>
      <c r="CX65" s="127">
        <v>3</v>
      </c>
      <c r="CY65" s="128">
        <v>8</v>
      </c>
      <c r="CZ65" s="118">
        <v>5</v>
      </c>
      <c r="DA65" s="127">
        <v>5</v>
      </c>
      <c r="DB65" s="128">
        <v>10</v>
      </c>
      <c r="DC65" s="118">
        <v>0</v>
      </c>
      <c r="DD65" s="127">
        <v>9</v>
      </c>
      <c r="DE65" s="128">
        <v>9</v>
      </c>
      <c r="DF65" s="118"/>
      <c r="DG65" s="127"/>
      <c r="DH65" s="128"/>
      <c r="DI65" s="118"/>
      <c r="DJ65" s="127"/>
      <c r="DK65" s="128"/>
      <c r="DL65" s="118"/>
      <c r="DM65" s="127"/>
      <c r="DN65" s="128"/>
      <c r="DO65" s="118"/>
      <c r="DP65" s="127"/>
      <c r="DQ65" s="128"/>
      <c r="DR65" s="118">
        <v>4</v>
      </c>
      <c r="DS65" s="127">
        <v>0</v>
      </c>
      <c r="DT65" s="128">
        <v>4</v>
      </c>
      <c r="DU65" s="118">
        <v>3</v>
      </c>
      <c r="DV65" s="127">
        <v>4</v>
      </c>
      <c r="DW65" s="128">
        <v>7</v>
      </c>
      <c r="DX65" s="118"/>
      <c r="DY65" s="127"/>
      <c r="DZ65" s="128"/>
      <c r="EA65" s="118"/>
      <c r="EB65" s="127"/>
      <c r="EC65" s="128"/>
      <c r="ED65" s="118"/>
      <c r="EE65" s="127"/>
      <c r="EF65" s="128"/>
      <c r="EG65" s="130"/>
      <c r="EH65" s="131"/>
      <c r="EI65" s="132"/>
      <c r="EJ65" s="133"/>
      <c r="EK65" s="131"/>
      <c r="EL65" s="132"/>
      <c r="EM65" s="133"/>
      <c r="EN65" s="131"/>
      <c r="EO65" s="132"/>
      <c r="EP65" s="133"/>
      <c r="EQ65" s="131"/>
      <c r="ER65" s="132"/>
      <c r="ES65" s="133"/>
      <c r="ET65" s="134">
        <v>12</v>
      </c>
      <c r="EU65" s="72">
        <v>16</v>
      </c>
      <c r="EV65" s="72"/>
      <c r="EW65" s="72">
        <v>12</v>
      </c>
      <c r="EX65" s="71">
        <v>1</v>
      </c>
      <c r="EY65" s="72">
        <v>65</v>
      </c>
      <c r="EZ65" s="71">
        <v>0.36</v>
      </c>
      <c r="FA65" s="60"/>
      <c r="FB65" s="134">
        <v>0</v>
      </c>
      <c r="FC65" s="72">
        <v>0</v>
      </c>
      <c r="FD65" s="72"/>
      <c r="FE65" s="72">
        <v>0</v>
      </c>
      <c r="FF65" s="72"/>
      <c r="FG65" s="72"/>
      <c r="FH65" s="71"/>
      <c r="FI65" s="60"/>
      <c r="FJ65" s="135" t="s">
        <v>1741</v>
      </c>
      <c r="FK65" s="72">
        <v>0</v>
      </c>
      <c r="FL65" s="72">
        <v>0</v>
      </c>
      <c r="FM65" s="72">
        <v>0</v>
      </c>
      <c r="FN65" s="71"/>
      <c r="FO65" s="72"/>
      <c r="FP65" s="71"/>
      <c r="FQ65" s="60"/>
      <c r="FR65" s="135">
        <v>34</v>
      </c>
      <c r="FS65" s="136">
        <v>41</v>
      </c>
      <c r="FT65" s="136">
        <v>56</v>
      </c>
      <c r="FU65" s="75">
        <v>0.85</v>
      </c>
      <c r="FV65" s="136">
        <v>65</v>
      </c>
      <c r="FW65" s="90">
        <v>0.3</v>
      </c>
      <c r="FX65" s="91"/>
      <c r="FY65" s="134">
        <v>11</v>
      </c>
      <c r="FZ65" s="72">
        <v>10</v>
      </c>
      <c r="GA65" s="72"/>
      <c r="GB65" s="72">
        <v>0</v>
      </c>
      <c r="GC65" s="71">
        <v>1</v>
      </c>
      <c r="GD65" s="72"/>
      <c r="GE65" s="71"/>
      <c r="GF65" s="71"/>
      <c r="GG65" s="137"/>
      <c r="GH65" s="134">
        <v>2</v>
      </c>
      <c r="GI65" s="72">
        <v>2</v>
      </c>
      <c r="GJ65" s="72"/>
      <c r="GK65" s="72">
        <v>12</v>
      </c>
      <c r="GL65" s="71">
        <v>0.25</v>
      </c>
      <c r="GM65" s="72">
        <v>48</v>
      </c>
      <c r="GN65" s="71"/>
      <c r="GO65" s="71"/>
      <c r="GP65" s="137"/>
      <c r="GQ65" s="134">
        <v>21</v>
      </c>
      <c r="GR65" s="72">
        <v>7</v>
      </c>
      <c r="GS65" s="72"/>
      <c r="GT65" s="72">
        <v>11</v>
      </c>
      <c r="GU65" s="71"/>
      <c r="GV65" s="72">
        <v>24</v>
      </c>
      <c r="GW65" s="71"/>
      <c r="GX65" s="71"/>
      <c r="GY65" s="137" t="s">
        <v>73</v>
      </c>
      <c r="GZ65" s="135"/>
      <c r="HA65" s="72">
        <v>360</v>
      </c>
      <c r="HB65" s="72">
        <v>540</v>
      </c>
      <c r="HC65" s="72"/>
      <c r="HD65" s="72">
        <v>720</v>
      </c>
      <c r="HE65" s="71"/>
      <c r="HF65" s="72"/>
      <c r="HG65" s="71"/>
      <c r="HH65" s="71"/>
      <c r="HI65" s="137"/>
      <c r="HJ65" s="135" t="s">
        <v>75</v>
      </c>
      <c r="HK65" s="72"/>
      <c r="HL65" s="72">
        <v>34</v>
      </c>
      <c r="HM65" s="72"/>
      <c r="HN65" s="72">
        <v>29</v>
      </c>
      <c r="HO65" s="71"/>
      <c r="HP65" s="72">
        <v>24</v>
      </c>
      <c r="HQ65" s="71"/>
      <c r="HR65" s="71"/>
      <c r="HS65" s="96" t="s">
        <v>76</v>
      </c>
      <c r="HT65" s="88"/>
      <c r="HU65" s="88"/>
      <c r="HV65" s="88"/>
      <c r="HW65" s="51" t="s">
        <v>77</v>
      </c>
      <c r="HX65" s="114" t="s">
        <v>1736</v>
      </c>
      <c r="HY65" s="101" t="s">
        <v>169</v>
      </c>
      <c r="HZ65" s="101" t="s">
        <v>169</v>
      </c>
      <c r="IA65" s="101"/>
      <c r="IB65" s="101" t="s">
        <v>169</v>
      </c>
      <c r="IC65" s="101" t="s">
        <v>169</v>
      </c>
      <c r="ID65" s="71" t="s">
        <v>169</v>
      </c>
      <c r="IE65" s="71" t="s">
        <v>169</v>
      </c>
      <c r="IF65" s="99"/>
      <c r="IG65" s="108" t="s">
        <v>169</v>
      </c>
      <c r="IH65" s="101" t="s">
        <v>169</v>
      </c>
      <c r="II65" s="101"/>
      <c r="IJ65" s="101" t="s">
        <v>169</v>
      </c>
      <c r="IK65" s="101"/>
      <c r="IL65" s="71"/>
      <c r="IM65" s="60"/>
      <c r="IN65" s="108" t="s">
        <v>169</v>
      </c>
      <c r="IO65" s="101" t="s">
        <v>169</v>
      </c>
      <c r="IP65" s="101"/>
      <c r="IQ65" s="101" t="s">
        <v>169</v>
      </c>
      <c r="IR65" s="101"/>
      <c r="IS65" s="71"/>
      <c r="IT65" s="71"/>
      <c r="IU65" s="112"/>
      <c r="IV65" s="52" t="s">
        <v>750</v>
      </c>
    </row>
    <row r="66" spans="1:256" ht="38.25">
      <c r="A66" s="36">
        <v>64</v>
      </c>
      <c r="B66" s="82" t="s">
        <v>92</v>
      </c>
      <c r="C66" s="82" t="s">
        <v>1530</v>
      </c>
      <c r="D66" s="82" t="s">
        <v>1527</v>
      </c>
      <c r="E66" s="82" t="s">
        <v>1531</v>
      </c>
      <c r="F66" s="82" t="s">
        <v>1532</v>
      </c>
      <c r="G66" s="82" t="s">
        <v>1533</v>
      </c>
      <c r="H66" s="82" t="s">
        <v>1534</v>
      </c>
      <c r="I66" s="82" t="s">
        <v>8</v>
      </c>
      <c r="J66" s="82"/>
      <c r="K66" s="82" t="s">
        <v>1396</v>
      </c>
      <c r="L66" s="82" t="s">
        <v>1808</v>
      </c>
      <c r="M66" s="82" t="s">
        <v>1809</v>
      </c>
      <c r="N66" s="111" t="s">
        <v>1397</v>
      </c>
      <c r="O66" s="82" t="s">
        <v>92</v>
      </c>
      <c r="P66" s="53" t="s">
        <v>1398</v>
      </c>
      <c r="Q66" s="125" t="s">
        <v>1399</v>
      </c>
      <c r="R66" s="53" t="s">
        <v>1400</v>
      </c>
      <c r="S66" s="53"/>
      <c r="T66" s="82" t="s">
        <v>1122</v>
      </c>
      <c r="U66" s="82"/>
      <c r="V66" s="82"/>
      <c r="W66" s="52" t="s">
        <v>1527</v>
      </c>
      <c r="X66" s="52" t="s">
        <v>1123</v>
      </c>
      <c r="Y66" s="52" t="s">
        <v>1124</v>
      </c>
      <c r="Z66" s="52"/>
      <c r="AA66" s="52" t="s">
        <v>1125</v>
      </c>
      <c r="AB66" s="52" t="s">
        <v>1126</v>
      </c>
      <c r="AC66" s="52"/>
      <c r="AD66" s="52" t="s">
        <v>1127</v>
      </c>
      <c r="AE66" s="52"/>
      <c r="AF66" s="52" t="s">
        <v>1128</v>
      </c>
      <c r="AG66" s="52"/>
      <c r="AH66" s="52" t="s">
        <v>1129</v>
      </c>
      <c r="AI66" s="52"/>
      <c r="AJ66" s="52"/>
      <c r="AK66" s="52" t="s">
        <v>1130</v>
      </c>
      <c r="AL66" s="52" t="s">
        <v>1131</v>
      </c>
      <c r="AM66" s="51">
        <f t="shared" si="3"/>
        <v>134</v>
      </c>
      <c r="AN66" s="52" t="s">
        <v>1132</v>
      </c>
      <c r="AO66" s="52" t="s">
        <v>1133</v>
      </c>
      <c r="AP66" s="52" t="s">
        <v>1736</v>
      </c>
      <c r="AQ66" s="52" t="s">
        <v>1134</v>
      </c>
      <c r="AR66" s="52"/>
      <c r="AS66" s="52" t="s">
        <v>1206</v>
      </c>
      <c r="AT66" s="52" t="s">
        <v>1808</v>
      </c>
      <c r="AU66" s="52" t="s">
        <v>1809</v>
      </c>
      <c r="AV66" s="52" t="s">
        <v>92</v>
      </c>
      <c r="AW66" s="52" t="s">
        <v>1397</v>
      </c>
      <c r="AX66" s="52" t="s">
        <v>1135</v>
      </c>
      <c r="AY66" s="52"/>
      <c r="AZ66" s="52" t="s">
        <v>1400</v>
      </c>
      <c r="BA66" s="52"/>
      <c r="BB66" s="52"/>
      <c r="BC66" s="52"/>
      <c r="BD66" s="52"/>
      <c r="BE66" s="52"/>
      <c r="BF66" s="52" t="s">
        <v>1736</v>
      </c>
      <c r="BG66" s="52" t="s">
        <v>1136</v>
      </c>
      <c r="BH66" s="52"/>
      <c r="BI66" s="52"/>
      <c r="BJ66" s="52"/>
      <c r="BK66" s="82"/>
      <c r="BL66" s="82"/>
      <c r="BM66" s="52" t="s">
        <v>1736</v>
      </c>
      <c r="BN66" s="51" t="s">
        <v>1137</v>
      </c>
      <c r="BO66" s="108"/>
      <c r="BP66" s="109"/>
      <c r="BQ66" s="108"/>
      <c r="BR66" s="109"/>
      <c r="BS66" s="108"/>
      <c r="BT66" s="109"/>
      <c r="BU66" s="92"/>
      <c r="BV66" s="106"/>
      <c r="BW66" s="105"/>
      <c r="BX66" s="106"/>
      <c r="BY66" s="105"/>
      <c r="BZ66" s="106"/>
      <c r="CA66" s="105"/>
      <c r="CB66" s="106"/>
      <c r="CC66" s="105"/>
      <c r="CD66" s="106"/>
      <c r="CE66" s="107"/>
      <c r="CF66" s="39"/>
      <c r="CG66" s="118"/>
      <c r="CH66" s="127"/>
      <c r="CI66" s="128"/>
      <c r="CJ66" s="118"/>
      <c r="CK66" s="127"/>
      <c r="CL66" s="128"/>
      <c r="CM66" s="138"/>
      <c r="CN66" s="131"/>
      <c r="CO66" s="132"/>
      <c r="CP66" s="133"/>
      <c r="CQ66" s="131"/>
      <c r="CR66" s="132"/>
      <c r="CS66" s="133"/>
      <c r="CT66" s="131"/>
      <c r="CU66" s="132"/>
      <c r="CV66" s="133"/>
      <c r="CW66" s="131"/>
      <c r="CX66" s="132"/>
      <c r="CY66" s="133"/>
      <c r="CZ66" s="131"/>
      <c r="DA66" s="132"/>
      <c r="DB66" s="133"/>
      <c r="DC66" s="131"/>
      <c r="DD66" s="132"/>
      <c r="DE66" s="133"/>
      <c r="DF66" s="131"/>
      <c r="DG66" s="132"/>
      <c r="DH66" s="133"/>
      <c r="DI66" s="131"/>
      <c r="DJ66" s="132"/>
      <c r="DK66" s="133"/>
      <c r="DL66" s="131"/>
      <c r="DM66" s="132"/>
      <c r="DN66" s="133"/>
      <c r="DO66" s="131"/>
      <c r="DP66" s="132"/>
      <c r="DQ66" s="133"/>
      <c r="DR66" s="131"/>
      <c r="DS66" s="132"/>
      <c r="DT66" s="133"/>
      <c r="DU66" s="131"/>
      <c r="DV66" s="132"/>
      <c r="DW66" s="133"/>
      <c r="DX66" s="131"/>
      <c r="DY66" s="132"/>
      <c r="DZ66" s="133"/>
      <c r="EA66" s="131"/>
      <c r="EB66" s="132"/>
      <c r="EC66" s="133"/>
      <c r="ED66" s="131"/>
      <c r="EE66" s="132"/>
      <c r="EF66" s="133"/>
      <c r="EG66" s="130"/>
      <c r="EH66" s="131"/>
      <c r="EI66" s="132"/>
      <c r="EJ66" s="133"/>
      <c r="EK66" s="131"/>
      <c r="EL66" s="132"/>
      <c r="EM66" s="133"/>
      <c r="EN66" s="131"/>
      <c r="EO66" s="132"/>
      <c r="EP66" s="133"/>
      <c r="EQ66" s="131"/>
      <c r="ER66" s="132"/>
      <c r="ES66" s="133"/>
      <c r="ET66" s="134"/>
      <c r="EU66" s="72"/>
      <c r="EV66" s="72"/>
      <c r="EW66" s="72"/>
      <c r="EX66" s="71"/>
      <c r="EY66" s="72"/>
      <c r="EZ66" s="71"/>
      <c r="FA66" s="60"/>
      <c r="FB66" s="134"/>
      <c r="FC66" s="72"/>
      <c r="FD66" s="72"/>
      <c r="FE66" s="72"/>
      <c r="FF66" s="72"/>
      <c r="FG66" s="72"/>
      <c r="FH66" s="71"/>
      <c r="FI66" s="60"/>
      <c r="FJ66" s="135"/>
      <c r="FK66" s="72"/>
      <c r="FL66" s="72"/>
      <c r="FM66" s="72"/>
      <c r="FN66" s="71"/>
      <c r="FO66" s="72"/>
      <c r="FP66" s="71"/>
      <c r="FQ66" s="60"/>
      <c r="FR66" s="135"/>
      <c r="FS66" s="136"/>
      <c r="FT66" s="136"/>
      <c r="FU66" s="75"/>
      <c r="FV66" s="136"/>
      <c r="FW66" s="90"/>
      <c r="FX66" s="91"/>
      <c r="FY66" s="134"/>
      <c r="FZ66" s="72"/>
      <c r="GA66" s="72"/>
      <c r="GB66" s="72"/>
      <c r="GC66" s="71"/>
      <c r="GD66" s="72"/>
      <c r="GE66" s="71"/>
      <c r="GF66" s="71"/>
      <c r="GG66" s="137"/>
      <c r="GH66" s="134"/>
      <c r="GI66" s="72"/>
      <c r="GJ66" s="72"/>
      <c r="GK66" s="72"/>
      <c r="GL66" s="71"/>
      <c r="GM66" s="72"/>
      <c r="GN66" s="71"/>
      <c r="GO66" s="71"/>
      <c r="GP66" s="137"/>
      <c r="GQ66" s="134"/>
      <c r="GR66" s="72"/>
      <c r="GS66" s="72"/>
      <c r="GT66" s="72"/>
      <c r="GU66" s="71"/>
      <c r="GV66" s="72"/>
      <c r="GW66" s="71"/>
      <c r="GX66" s="71"/>
      <c r="GY66" s="137"/>
      <c r="GZ66" s="135"/>
      <c r="HA66" s="72"/>
      <c r="HB66" s="72"/>
      <c r="HC66" s="72"/>
      <c r="HD66" s="72"/>
      <c r="HE66" s="71"/>
      <c r="HF66" s="72"/>
      <c r="HG66" s="71"/>
      <c r="HH66" s="71"/>
      <c r="HI66" s="137"/>
      <c r="HJ66" s="135"/>
      <c r="HK66" s="72"/>
      <c r="HL66" s="72"/>
      <c r="HM66" s="72"/>
      <c r="HN66" s="72"/>
      <c r="HO66" s="71"/>
      <c r="HP66" s="72"/>
      <c r="HQ66" s="71"/>
      <c r="HR66" s="71"/>
      <c r="HS66" s="96"/>
      <c r="HT66" s="88"/>
      <c r="HU66" s="88"/>
      <c r="HV66" s="88"/>
      <c r="HW66" s="51"/>
      <c r="HX66" s="114"/>
      <c r="HY66" s="101"/>
      <c r="HZ66" s="101"/>
      <c r="IA66" s="101"/>
      <c r="IB66" s="101"/>
      <c r="IC66" s="101"/>
      <c r="ID66" s="71"/>
      <c r="IE66" s="71"/>
      <c r="IF66" s="99"/>
      <c r="IG66" s="108"/>
      <c r="IH66" s="101"/>
      <c r="II66" s="101"/>
      <c r="IJ66" s="101"/>
      <c r="IK66" s="101"/>
      <c r="IL66" s="71"/>
      <c r="IM66" s="60"/>
      <c r="IN66" s="108"/>
      <c r="IO66" s="101"/>
      <c r="IP66" s="101"/>
      <c r="IQ66" s="101"/>
      <c r="IR66" s="101"/>
      <c r="IS66" s="71"/>
      <c r="IT66" s="71"/>
      <c r="IU66" s="112"/>
      <c r="IV66" s="52"/>
    </row>
    <row r="67" spans="1:256" ht="45.75" customHeight="1">
      <c r="A67" s="36">
        <v>65</v>
      </c>
      <c r="B67" s="82" t="s">
        <v>92</v>
      </c>
      <c r="C67" s="82" t="s">
        <v>510</v>
      </c>
      <c r="D67" s="82"/>
      <c r="E67" s="82"/>
      <c r="F67" s="82"/>
      <c r="G67" s="82"/>
      <c r="H67" s="82"/>
      <c r="I67" s="82"/>
      <c r="J67" s="82"/>
      <c r="L67" s="82"/>
      <c r="M67" s="82"/>
      <c r="N67" s="111"/>
      <c r="O67" s="82"/>
      <c r="P67" s="53"/>
      <c r="R67" s="53"/>
      <c r="S67" s="53"/>
      <c r="T67" s="82"/>
      <c r="U67" s="82"/>
      <c r="V67" s="82"/>
      <c r="W67" s="52"/>
      <c r="X67" s="52"/>
      <c r="Y67" s="52"/>
      <c r="Z67" s="52"/>
      <c r="AA67" s="52"/>
      <c r="AB67" s="52"/>
      <c r="AC67" s="52"/>
      <c r="AD67" s="52"/>
      <c r="AE67" s="52"/>
      <c r="AF67" s="52"/>
      <c r="AG67" s="52"/>
      <c r="AH67" s="52"/>
      <c r="AI67" s="52"/>
      <c r="AJ67" s="52"/>
      <c r="AK67" s="52"/>
      <c r="AL67" s="52"/>
      <c r="AM67" s="51"/>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82"/>
      <c r="BL67" s="82"/>
      <c r="BM67" s="52"/>
      <c r="BN67" s="52"/>
      <c r="BO67" s="108"/>
      <c r="BP67" s="109"/>
      <c r="BQ67" s="108"/>
      <c r="BR67" s="109"/>
      <c r="BS67" s="108"/>
      <c r="BT67" s="109"/>
      <c r="BU67" s="92"/>
      <c r="BV67" s="106"/>
      <c r="BW67" s="105"/>
      <c r="BX67" s="106"/>
      <c r="BY67" s="105"/>
      <c r="BZ67" s="106"/>
      <c r="CA67" s="105"/>
      <c r="CB67" s="106"/>
      <c r="CC67" s="105"/>
      <c r="CD67" s="106"/>
      <c r="CE67" s="107"/>
      <c r="CF67" s="39"/>
      <c r="CG67" s="97"/>
      <c r="CH67" s="98"/>
      <c r="CI67" s="99"/>
      <c r="CJ67" s="97"/>
      <c r="CK67" s="98"/>
      <c r="CL67" s="99"/>
      <c r="CM67" s="100"/>
      <c r="CN67" s="97"/>
      <c r="CO67" s="98"/>
      <c r="CP67" s="99"/>
      <c r="CQ67" s="97"/>
      <c r="CR67" s="98"/>
      <c r="CS67" s="99"/>
      <c r="CT67" s="97"/>
      <c r="CU67" s="98"/>
      <c r="CV67" s="99"/>
      <c r="CW67" s="97"/>
      <c r="CX67" s="98"/>
      <c r="CY67" s="99"/>
      <c r="CZ67" s="97"/>
      <c r="DA67" s="98"/>
      <c r="DB67" s="99"/>
      <c r="DC67" s="97"/>
      <c r="DD67" s="98"/>
      <c r="DE67" s="99"/>
      <c r="DF67" s="97"/>
      <c r="DG67" s="98"/>
      <c r="DH67" s="99"/>
      <c r="DI67" s="97"/>
      <c r="DJ67" s="98"/>
      <c r="DK67" s="99"/>
      <c r="DL67" s="97"/>
      <c r="DM67" s="98"/>
      <c r="DN67" s="99"/>
      <c r="DO67" s="97"/>
      <c r="DP67" s="98"/>
      <c r="DQ67" s="99"/>
      <c r="DR67" s="97"/>
      <c r="DS67" s="98"/>
      <c r="DT67" s="99"/>
      <c r="DU67" s="97"/>
      <c r="DV67" s="98"/>
      <c r="DW67" s="99"/>
      <c r="DX67" s="97"/>
      <c r="DY67" s="98"/>
      <c r="DZ67" s="99"/>
      <c r="EA67" s="97"/>
      <c r="EB67" s="98"/>
      <c r="EC67" s="99"/>
      <c r="ED67" s="97"/>
      <c r="EE67" s="98"/>
      <c r="EF67" s="99"/>
      <c r="EG67" s="39"/>
      <c r="EH67" s="97"/>
      <c r="EI67" s="98"/>
      <c r="EJ67" s="99"/>
      <c r="EK67" s="97"/>
      <c r="EL67" s="98"/>
      <c r="EM67" s="99"/>
      <c r="EN67" s="97"/>
      <c r="EO67" s="98"/>
      <c r="EP67" s="99"/>
      <c r="EQ67" s="97"/>
      <c r="ER67" s="98"/>
      <c r="ES67" s="99"/>
      <c r="ET67" s="56"/>
      <c r="EU67" s="70"/>
      <c r="EV67" s="70"/>
      <c r="EW67" s="70"/>
      <c r="EX67" s="71"/>
      <c r="EY67" s="70"/>
      <c r="EZ67" s="71"/>
      <c r="FA67" s="60"/>
      <c r="FB67" s="56"/>
      <c r="FC67" s="70"/>
      <c r="FD67" s="70"/>
      <c r="FE67" s="70"/>
      <c r="FF67" s="70"/>
      <c r="FG67" s="70"/>
      <c r="FH67" s="71"/>
      <c r="FI67" s="60"/>
      <c r="FJ67" s="73"/>
      <c r="FK67" s="70"/>
      <c r="FL67" s="70"/>
      <c r="FM67" s="70"/>
      <c r="FN67" s="71"/>
      <c r="FO67" s="72"/>
      <c r="FP67" s="71"/>
      <c r="FQ67" s="60"/>
      <c r="FR67" s="73"/>
      <c r="FS67" s="74"/>
      <c r="FT67" s="74"/>
      <c r="FU67" s="75"/>
      <c r="FV67" s="74"/>
      <c r="FW67" s="90"/>
      <c r="FX67" s="91"/>
      <c r="FY67" s="56"/>
      <c r="FZ67" s="70"/>
      <c r="GA67" s="70"/>
      <c r="GB67" s="70"/>
      <c r="GC67" s="71"/>
      <c r="GD67" s="70"/>
      <c r="GE67" s="71"/>
      <c r="GF67" s="71"/>
      <c r="GG67" s="57"/>
      <c r="GH67" s="108"/>
      <c r="GI67" s="101"/>
      <c r="GJ67" s="101"/>
      <c r="GK67" s="70"/>
      <c r="GL67" s="71"/>
      <c r="GM67" s="70"/>
      <c r="GN67" s="71"/>
      <c r="GO67" s="71"/>
      <c r="GP67" s="57"/>
      <c r="GQ67" s="56"/>
      <c r="GR67" s="70"/>
      <c r="GS67" s="70"/>
      <c r="GT67" s="70"/>
      <c r="GU67" s="71"/>
      <c r="GV67" s="70"/>
      <c r="GW67" s="71"/>
      <c r="GX67" s="71"/>
      <c r="GY67" s="57"/>
      <c r="GZ67" s="73"/>
      <c r="HA67" s="70"/>
      <c r="HB67" s="70"/>
      <c r="HC67" s="70"/>
      <c r="HD67" s="70"/>
      <c r="HE67" s="71"/>
      <c r="HF67" s="70"/>
      <c r="HG67" s="71"/>
      <c r="HH67" s="71"/>
      <c r="HI67" s="57"/>
      <c r="HJ67" s="73"/>
      <c r="HK67" s="70"/>
      <c r="HL67" s="70"/>
      <c r="HM67" s="70"/>
      <c r="HN67" s="70"/>
      <c r="HO67" s="71"/>
      <c r="HP67" s="101"/>
      <c r="HQ67" s="71"/>
      <c r="HR67" s="71"/>
      <c r="HS67" s="96"/>
      <c r="HT67" s="88"/>
      <c r="HU67" s="88"/>
      <c r="HV67" s="88"/>
      <c r="HW67" s="52"/>
      <c r="HX67" s="114"/>
      <c r="HY67" s="101"/>
      <c r="HZ67" s="101"/>
      <c r="IA67" s="101"/>
      <c r="IB67" s="101"/>
      <c r="IC67" s="101"/>
      <c r="ID67" s="71"/>
      <c r="IE67" s="71"/>
      <c r="IF67" s="99"/>
      <c r="IG67" s="108"/>
      <c r="IH67" s="101"/>
      <c r="II67" s="101"/>
      <c r="IJ67" s="101"/>
      <c r="IK67" s="101"/>
      <c r="IL67" s="71"/>
      <c r="IM67" s="60"/>
      <c r="IN67" s="108"/>
      <c r="IO67" s="101"/>
      <c r="IP67" s="101"/>
      <c r="IQ67" s="101"/>
      <c r="IR67" s="101"/>
      <c r="IS67" s="71"/>
      <c r="IT67" s="71"/>
      <c r="IU67" s="112"/>
      <c r="IV67" s="52"/>
    </row>
    <row r="68" spans="1:256" ht="24" customHeight="1">
      <c r="A68" s="36">
        <v>66</v>
      </c>
      <c r="B68" s="51" t="s">
        <v>2083</v>
      </c>
      <c r="C68" s="51" t="s">
        <v>2077</v>
      </c>
      <c r="D68" s="51" t="s">
        <v>1527</v>
      </c>
      <c r="E68" s="51" t="s">
        <v>2078</v>
      </c>
      <c r="F68" s="51" t="s">
        <v>567</v>
      </c>
      <c r="G68" s="51" t="s">
        <v>2079</v>
      </c>
      <c r="H68" s="51" t="s">
        <v>2080</v>
      </c>
      <c r="I68" s="51" t="s">
        <v>2081</v>
      </c>
      <c r="J68" s="51"/>
      <c r="K68" s="51" t="s">
        <v>2091</v>
      </c>
      <c r="L68" s="51" t="s">
        <v>2082</v>
      </c>
      <c r="M68" s="51" t="s">
        <v>2082</v>
      </c>
      <c r="N68" s="52"/>
      <c r="O68" s="51" t="s">
        <v>2083</v>
      </c>
      <c r="P68" s="53" t="s">
        <v>2084</v>
      </c>
      <c r="Q68" s="53" t="s">
        <v>2085</v>
      </c>
      <c r="R68" s="52"/>
      <c r="S68" s="52"/>
      <c r="T68" s="52"/>
      <c r="U68" s="52"/>
      <c r="V68" s="51" t="s">
        <v>1988</v>
      </c>
      <c r="W68" s="51" t="s">
        <v>1527</v>
      </c>
      <c r="X68" s="51" t="s">
        <v>2086</v>
      </c>
      <c r="Y68" s="51" t="s">
        <v>1407</v>
      </c>
      <c r="Z68" s="51"/>
      <c r="AA68" s="51" t="s">
        <v>2087</v>
      </c>
      <c r="AB68" s="51" t="s">
        <v>2088</v>
      </c>
      <c r="AC68" s="52"/>
      <c r="AD68" s="53" t="s">
        <v>2089</v>
      </c>
      <c r="AE68" s="52"/>
      <c r="AF68" s="52"/>
      <c r="AG68" s="52"/>
      <c r="AH68" s="52"/>
      <c r="AI68" s="52"/>
      <c r="AJ68" s="52"/>
      <c r="AK68" s="51"/>
      <c r="AL68" s="51">
        <v>1933</v>
      </c>
      <c r="AM68" s="51">
        <f>2007-AL68</f>
        <v>74</v>
      </c>
      <c r="AN68" s="51" t="s">
        <v>1201</v>
      </c>
      <c r="AO68" s="51"/>
      <c r="AP68" s="51" t="s">
        <v>975</v>
      </c>
      <c r="AQ68" s="51" t="s">
        <v>2090</v>
      </c>
      <c r="AR68" s="51"/>
      <c r="AS68" s="51" t="s">
        <v>1206</v>
      </c>
      <c r="AT68" s="51" t="s">
        <v>2082</v>
      </c>
      <c r="AU68" s="51" t="s">
        <v>2082</v>
      </c>
      <c r="AV68" s="51" t="s">
        <v>2083</v>
      </c>
      <c r="AW68" s="51"/>
      <c r="AX68" s="52" t="s">
        <v>2089</v>
      </c>
      <c r="AY68" s="51">
        <v>783729</v>
      </c>
      <c r="AZ68" s="52"/>
      <c r="BA68" s="52"/>
      <c r="BB68" s="52"/>
      <c r="BC68" s="52"/>
      <c r="BD68" s="51">
        <v>1933</v>
      </c>
      <c r="BE68" s="51"/>
      <c r="BF68" s="51" t="s">
        <v>975</v>
      </c>
      <c r="BG68" s="55" t="s">
        <v>1966</v>
      </c>
      <c r="BH68" s="52"/>
      <c r="BI68" s="52"/>
      <c r="BJ68" s="51"/>
      <c r="BK68" s="51"/>
      <c r="BL68" s="51"/>
      <c r="BM68" s="51" t="s">
        <v>1736</v>
      </c>
      <c r="BN68" s="51" t="s">
        <v>1967</v>
      </c>
      <c r="BO68" s="56">
        <v>24</v>
      </c>
      <c r="BP68" s="57">
        <v>5</v>
      </c>
      <c r="BQ68" s="56">
        <v>500</v>
      </c>
      <c r="BR68" s="57">
        <v>28</v>
      </c>
      <c r="BS68" s="56">
        <v>32</v>
      </c>
      <c r="BT68" s="57">
        <v>15</v>
      </c>
      <c r="BU68" s="92"/>
      <c r="BV68" s="93">
        <v>0.04</v>
      </c>
      <c r="BW68" s="94">
        <v>0.01</v>
      </c>
      <c r="BX68" s="93">
        <v>0.1</v>
      </c>
      <c r="BY68" s="94">
        <v>0.35</v>
      </c>
      <c r="BZ68" s="106"/>
      <c r="CA68" s="105"/>
      <c r="CB68" s="106"/>
      <c r="CC68" s="105"/>
      <c r="CD68" s="106"/>
      <c r="CE68" s="107"/>
      <c r="CF68" s="62"/>
      <c r="CG68" s="63">
        <v>5</v>
      </c>
      <c r="CH68" s="64">
        <v>4</v>
      </c>
      <c r="CI68" s="65"/>
      <c r="CJ68" s="63"/>
      <c r="CK68" s="64"/>
      <c r="CL68" s="65"/>
      <c r="CM68" s="69"/>
      <c r="CN68" s="63">
        <v>4</v>
      </c>
      <c r="CO68" s="64">
        <v>1</v>
      </c>
      <c r="CP68" s="65">
        <f aca="true" t="shared" si="4" ref="CP68:CP79">+CN68+CO68</f>
        <v>5</v>
      </c>
      <c r="CQ68" s="63">
        <v>6</v>
      </c>
      <c r="CR68" s="64">
        <v>0</v>
      </c>
      <c r="CS68" s="65">
        <v>6</v>
      </c>
      <c r="CT68" s="63">
        <v>3</v>
      </c>
      <c r="CU68" s="64">
        <v>0</v>
      </c>
      <c r="CV68" s="65">
        <v>3</v>
      </c>
      <c r="CW68" s="63">
        <v>1</v>
      </c>
      <c r="CX68" s="64">
        <v>1</v>
      </c>
      <c r="CY68" s="65">
        <v>2</v>
      </c>
      <c r="CZ68" s="63">
        <v>0</v>
      </c>
      <c r="DA68" s="64">
        <v>0</v>
      </c>
      <c r="DB68" s="65">
        <v>0</v>
      </c>
      <c r="DC68" s="63">
        <v>0</v>
      </c>
      <c r="DD68" s="64">
        <v>0</v>
      </c>
      <c r="DE68" s="65">
        <v>0</v>
      </c>
      <c r="DF68" s="63">
        <v>1</v>
      </c>
      <c r="DG68" s="64">
        <v>1</v>
      </c>
      <c r="DH68" s="65">
        <v>2</v>
      </c>
      <c r="DI68" s="63">
        <v>2</v>
      </c>
      <c r="DJ68" s="64">
        <v>0</v>
      </c>
      <c r="DK68" s="65">
        <v>2</v>
      </c>
      <c r="DL68" s="63">
        <v>1</v>
      </c>
      <c r="DM68" s="64">
        <v>0</v>
      </c>
      <c r="DN68" s="65">
        <v>1</v>
      </c>
      <c r="DO68" s="63"/>
      <c r="DP68" s="64"/>
      <c r="DQ68" s="65"/>
      <c r="DR68" s="63">
        <v>0</v>
      </c>
      <c r="DS68" s="64">
        <v>0</v>
      </c>
      <c r="DT68" s="65">
        <v>0</v>
      </c>
      <c r="DU68" s="63">
        <v>0</v>
      </c>
      <c r="DV68" s="64">
        <v>0</v>
      </c>
      <c r="DW68" s="65">
        <v>0</v>
      </c>
      <c r="DX68" s="63">
        <v>3</v>
      </c>
      <c r="DY68" s="64">
        <v>1</v>
      </c>
      <c r="DZ68" s="65">
        <v>4</v>
      </c>
      <c r="EA68" s="63">
        <v>2</v>
      </c>
      <c r="EB68" s="64">
        <v>0</v>
      </c>
      <c r="EC68" s="65">
        <v>2</v>
      </c>
      <c r="ED68" s="63">
        <v>1</v>
      </c>
      <c r="EE68" s="64">
        <v>0</v>
      </c>
      <c r="EF68" s="65">
        <v>1</v>
      </c>
      <c r="EG68" s="62"/>
      <c r="EH68" s="63"/>
      <c r="EI68" s="64"/>
      <c r="EJ68" s="65"/>
      <c r="EK68" s="63"/>
      <c r="EL68" s="64"/>
      <c r="EM68" s="65"/>
      <c r="EN68" s="63"/>
      <c r="EO68" s="64"/>
      <c r="EP68" s="65"/>
      <c r="EQ68" s="63"/>
      <c r="ER68" s="64"/>
      <c r="ES68" s="65"/>
      <c r="ET68" s="108" t="s">
        <v>196</v>
      </c>
      <c r="EU68" s="70"/>
      <c r="EV68" s="70"/>
      <c r="EW68" s="101"/>
      <c r="EX68" s="71"/>
      <c r="EY68" s="101"/>
      <c r="EZ68" s="71"/>
      <c r="FA68" s="60"/>
      <c r="FB68" s="108" t="s">
        <v>196</v>
      </c>
      <c r="FC68" s="70"/>
      <c r="FD68" s="70"/>
      <c r="FE68" s="101"/>
      <c r="FF68" s="101"/>
      <c r="FG68" s="101"/>
      <c r="FH68" s="71"/>
      <c r="FI68" s="60"/>
      <c r="FJ68" s="63"/>
      <c r="FK68" s="70">
        <v>0</v>
      </c>
      <c r="FL68" s="70">
        <v>0</v>
      </c>
      <c r="FM68" s="70">
        <v>0</v>
      </c>
      <c r="FN68" s="71"/>
      <c r="FO68" s="72"/>
      <c r="FP68" s="71"/>
      <c r="FQ68" s="60"/>
      <c r="FR68" s="73"/>
      <c r="FS68" s="102"/>
      <c r="FT68" s="102"/>
      <c r="FU68" s="75"/>
      <c r="FV68" s="102"/>
      <c r="FW68" s="76"/>
      <c r="FX68" s="77"/>
      <c r="FY68" s="56"/>
      <c r="FZ68" s="101"/>
      <c r="GA68" s="101"/>
      <c r="GB68" s="101"/>
      <c r="GC68" s="71"/>
      <c r="GD68" s="101"/>
      <c r="GE68" s="71"/>
      <c r="GF68" s="71"/>
      <c r="GG68" s="109"/>
      <c r="GH68" s="56">
        <v>0</v>
      </c>
      <c r="GI68" s="70">
        <v>0</v>
      </c>
      <c r="GJ68" s="70"/>
      <c r="GK68" s="70">
        <v>0</v>
      </c>
      <c r="GL68" s="71"/>
      <c r="GM68" s="70"/>
      <c r="GN68" s="71"/>
      <c r="GO68" s="71"/>
      <c r="GP68" s="57"/>
      <c r="GQ68" s="56">
        <v>0</v>
      </c>
      <c r="GR68" s="70">
        <v>0</v>
      </c>
      <c r="GS68" s="70"/>
      <c r="GT68" s="70">
        <v>0</v>
      </c>
      <c r="GU68" s="71"/>
      <c r="GV68" s="70"/>
      <c r="GW68" s="71"/>
      <c r="GX68" s="71"/>
      <c r="GY68" s="57"/>
      <c r="GZ68" s="97"/>
      <c r="HA68" s="70"/>
      <c r="HB68" s="101"/>
      <c r="HC68" s="101"/>
      <c r="HD68" s="101"/>
      <c r="HE68" s="71"/>
      <c r="HF68" s="101"/>
      <c r="HG68" s="71"/>
      <c r="HH68" s="71"/>
      <c r="HI68" s="57"/>
      <c r="HJ68" s="63"/>
      <c r="HK68" s="70">
        <v>0</v>
      </c>
      <c r="HL68" s="70">
        <v>0</v>
      </c>
      <c r="HM68" s="70"/>
      <c r="HN68" s="70">
        <v>0</v>
      </c>
      <c r="HO68" s="71"/>
      <c r="HP68" s="70"/>
      <c r="HQ68" s="81"/>
      <c r="HR68" s="81"/>
      <c r="HS68" s="65"/>
      <c r="HT68" s="78">
        <v>40</v>
      </c>
      <c r="HU68" s="78">
        <v>0</v>
      </c>
      <c r="HV68" s="78">
        <v>0.02</v>
      </c>
      <c r="HW68" s="51" t="s">
        <v>975</v>
      </c>
      <c r="HX68" s="114"/>
      <c r="HY68" s="70">
        <v>2</v>
      </c>
      <c r="HZ68" s="70"/>
      <c r="IA68" s="70"/>
      <c r="IB68" s="70"/>
      <c r="IC68" s="70">
        <v>2</v>
      </c>
      <c r="ID68" s="71"/>
      <c r="IE68" s="71"/>
      <c r="IF68" s="80"/>
      <c r="IG68" s="56">
        <v>0</v>
      </c>
      <c r="IH68" s="70">
        <v>0</v>
      </c>
      <c r="II68" s="70"/>
      <c r="IJ68" s="70">
        <v>0</v>
      </c>
      <c r="IK68" s="70"/>
      <c r="IL68" s="81"/>
      <c r="IM68" s="89"/>
      <c r="IN68" s="56">
        <v>0</v>
      </c>
      <c r="IO68" s="70">
        <v>0</v>
      </c>
      <c r="IP68" s="70"/>
      <c r="IQ68" s="70">
        <v>0</v>
      </c>
      <c r="IR68" s="70"/>
      <c r="IS68" s="81"/>
      <c r="IT68" s="81"/>
      <c r="IU68" s="80"/>
      <c r="IV68" s="51"/>
    </row>
    <row r="69" spans="1:256" ht="41.25" customHeight="1">
      <c r="A69" s="36">
        <v>67</v>
      </c>
      <c r="B69" s="51" t="s">
        <v>2083</v>
      </c>
      <c r="C69" s="51" t="s">
        <v>1698</v>
      </c>
      <c r="D69" s="51" t="s">
        <v>110</v>
      </c>
      <c r="E69" s="51" t="s">
        <v>1699</v>
      </c>
      <c r="F69" s="51" t="s">
        <v>1700</v>
      </c>
      <c r="G69" s="51" t="s">
        <v>1701</v>
      </c>
      <c r="H69" s="51" t="s">
        <v>1702</v>
      </c>
      <c r="I69" s="51" t="s">
        <v>1703</v>
      </c>
      <c r="J69" s="51"/>
      <c r="K69" s="51" t="s">
        <v>1538</v>
      </c>
      <c r="L69" s="51" t="s">
        <v>1539</v>
      </c>
      <c r="M69" s="51" t="s">
        <v>1989</v>
      </c>
      <c r="N69" s="52"/>
      <c r="O69" s="51" t="s">
        <v>2083</v>
      </c>
      <c r="P69" s="53" t="s">
        <v>1990</v>
      </c>
      <c r="Q69" s="53" t="s">
        <v>1991</v>
      </c>
      <c r="R69" s="53" t="s">
        <v>1990</v>
      </c>
      <c r="S69" s="52"/>
      <c r="T69" s="52" t="s">
        <v>1992</v>
      </c>
      <c r="U69" s="52"/>
      <c r="V69" s="51"/>
      <c r="W69" s="51" t="s">
        <v>110</v>
      </c>
      <c r="X69" s="51" t="s">
        <v>1993</v>
      </c>
      <c r="Y69" s="51" t="s">
        <v>1994</v>
      </c>
      <c r="Z69" s="51" t="s">
        <v>1995</v>
      </c>
      <c r="AA69" s="51" t="s">
        <v>1996</v>
      </c>
      <c r="AB69" s="51" t="s">
        <v>2034</v>
      </c>
      <c r="AC69" s="51" t="s">
        <v>1199</v>
      </c>
      <c r="AD69" s="53" t="s">
        <v>1991</v>
      </c>
      <c r="AE69" s="53" t="s">
        <v>1990</v>
      </c>
      <c r="AF69" s="53" t="s">
        <v>1990</v>
      </c>
      <c r="AG69" s="52"/>
      <c r="AH69" s="52" t="s">
        <v>1997</v>
      </c>
      <c r="AI69" s="52"/>
      <c r="AJ69" s="51"/>
      <c r="AK69" s="51" t="s">
        <v>1998</v>
      </c>
      <c r="AL69" s="52" t="s">
        <v>1999</v>
      </c>
      <c r="AM69" s="51">
        <f aca="true" t="shared" si="5" ref="AM69:AM81">2007-AL69</f>
        <v>32</v>
      </c>
      <c r="AN69" s="51" t="s">
        <v>1201</v>
      </c>
      <c r="AO69" s="51" t="s">
        <v>2000</v>
      </c>
      <c r="AP69" s="52" t="s">
        <v>975</v>
      </c>
      <c r="AQ69" s="51" t="s">
        <v>722</v>
      </c>
      <c r="AR69" s="51"/>
      <c r="AS69" s="51" t="s">
        <v>1206</v>
      </c>
      <c r="AT69" s="51" t="s">
        <v>1539</v>
      </c>
      <c r="AU69" s="51" t="s">
        <v>1989</v>
      </c>
      <c r="AV69" s="51" t="s">
        <v>2083</v>
      </c>
      <c r="AW69" s="51"/>
      <c r="AX69" s="52" t="s">
        <v>1990</v>
      </c>
      <c r="AY69" s="52" t="s">
        <v>1991</v>
      </c>
      <c r="AZ69" s="52" t="s">
        <v>1990</v>
      </c>
      <c r="BA69" s="52"/>
      <c r="BB69" s="52" t="s">
        <v>1992</v>
      </c>
      <c r="BC69" s="52"/>
      <c r="BD69" s="51">
        <v>1975</v>
      </c>
      <c r="BE69" s="51"/>
      <c r="BF69" s="51" t="s">
        <v>975</v>
      </c>
      <c r="BG69" s="55" t="s">
        <v>1966</v>
      </c>
      <c r="BH69" s="52" t="s">
        <v>1199</v>
      </c>
      <c r="BI69" s="52" t="s">
        <v>1199</v>
      </c>
      <c r="BJ69" s="52" t="s">
        <v>1199</v>
      </c>
      <c r="BK69" s="51"/>
      <c r="BL69" s="51"/>
      <c r="BM69" s="51" t="s">
        <v>1736</v>
      </c>
      <c r="BN69" s="51"/>
      <c r="BO69" s="108" t="s">
        <v>2001</v>
      </c>
      <c r="BP69" s="57">
        <v>8</v>
      </c>
      <c r="BQ69" s="56">
        <v>1200</v>
      </c>
      <c r="BR69" s="57">
        <v>1000</v>
      </c>
      <c r="BS69" s="56"/>
      <c r="BT69" s="57">
        <v>6</v>
      </c>
      <c r="BU69" s="139"/>
      <c r="BV69" s="93"/>
      <c r="BW69" s="105"/>
      <c r="BX69" s="93">
        <v>0.25</v>
      </c>
      <c r="BY69" s="105">
        <v>1</v>
      </c>
      <c r="BZ69" s="93">
        <v>0</v>
      </c>
      <c r="CA69" s="105">
        <v>0</v>
      </c>
      <c r="CB69" s="93">
        <v>0</v>
      </c>
      <c r="CC69" s="105">
        <v>0</v>
      </c>
      <c r="CD69" s="93">
        <v>0</v>
      </c>
      <c r="CE69" s="107">
        <v>0</v>
      </c>
      <c r="CF69" s="62"/>
      <c r="CG69" s="63">
        <v>6</v>
      </c>
      <c r="CH69" s="64">
        <v>15</v>
      </c>
      <c r="CI69" s="65">
        <v>20</v>
      </c>
      <c r="CJ69" s="63">
        <v>0</v>
      </c>
      <c r="CK69" s="64">
        <v>0</v>
      </c>
      <c r="CL69" s="65">
        <v>0</v>
      </c>
      <c r="CM69" s="100"/>
      <c r="CN69" s="63">
        <v>3</v>
      </c>
      <c r="CO69" s="64">
        <v>3</v>
      </c>
      <c r="CP69" s="65">
        <f t="shared" si="4"/>
        <v>6</v>
      </c>
      <c r="CQ69" s="63">
        <v>12</v>
      </c>
      <c r="CR69" s="64">
        <v>15</v>
      </c>
      <c r="CS69" s="65">
        <v>27</v>
      </c>
      <c r="CT69" s="63">
        <v>10</v>
      </c>
      <c r="CU69" s="64">
        <v>8</v>
      </c>
      <c r="CV69" s="65">
        <v>18</v>
      </c>
      <c r="CW69" s="63">
        <v>3</v>
      </c>
      <c r="CX69" s="64">
        <v>0</v>
      </c>
      <c r="CY69" s="65">
        <v>3</v>
      </c>
      <c r="CZ69" s="63">
        <v>2</v>
      </c>
      <c r="DA69" s="64">
        <v>2</v>
      </c>
      <c r="DB69" s="65">
        <v>4</v>
      </c>
      <c r="DC69" s="63">
        <v>0</v>
      </c>
      <c r="DD69" s="64">
        <v>0</v>
      </c>
      <c r="DE69" s="65">
        <v>0</v>
      </c>
      <c r="DF69" s="63">
        <v>3</v>
      </c>
      <c r="DG69" s="64">
        <v>3</v>
      </c>
      <c r="DH69" s="65">
        <v>6</v>
      </c>
      <c r="DI69" s="63">
        <v>9</v>
      </c>
      <c r="DJ69" s="64">
        <v>15</v>
      </c>
      <c r="DK69" s="65">
        <v>24</v>
      </c>
      <c r="DL69" s="63">
        <v>3</v>
      </c>
      <c r="DM69" s="64">
        <v>0</v>
      </c>
      <c r="DN69" s="65">
        <v>3</v>
      </c>
      <c r="DO69" s="63">
        <v>15</v>
      </c>
      <c r="DP69" s="64">
        <v>18</v>
      </c>
      <c r="DQ69" s="65">
        <v>33</v>
      </c>
      <c r="DR69" s="63">
        <v>0</v>
      </c>
      <c r="DS69" s="64">
        <v>0</v>
      </c>
      <c r="DT69" s="65">
        <v>0</v>
      </c>
      <c r="DU69" s="63">
        <v>0</v>
      </c>
      <c r="DV69" s="64">
        <v>0</v>
      </c>
      <c r="DW69" s="65">
        <v>0</v>
      </c>
      <c r="DX69" s="63">
        <v>11</v>
      </c>
      <c r="DY69" s="64">
        <v>11</v>
      </c>
      <c r="DZ69" s="65">
        <v>22</v>
      </c>
      <c r="EA69" s="63">
        <v>0</v>
      </c>
      <c r="EB69" s="64">
        <v>5</v>
      </c>
      <c r="EC69" s="65">
        <v>5</v>
      </c>
      <c r="ED69" s="63">
        <v>4</v>
      </c>
      <c r="EE69" s="64">
        <v>2</v>
      </c>
      <c r="EF69" s="65">
        <v>6</v>
      </c>
      <c r="EG69" s="62"/>
      <c r="EH69" s="63"/>
      <c r="EI69" s="64"/>
      <c r="EJ69" s="65"/>
      <c r="EK69" s="63"/>
      <c r="EL69" s="64"/>
      <c r="EM69" s="65"/>
      <c r="EN69" s="63"/>
      <c r="EO69" s="64"/>
      <c r="EP69" s="65"/>
      <c r="EQ69" s="63"/>
      <c r="ER69" s="64"/>
      <c r="ES69" s="65"/>
      <c r="ET69" s="56">
        <v>5</v>
      </c>
      <c r="EU69" s="70">
        <v>1</v>
      </c>
      <c r="EV69" s="70"/>
      <c r="EW69" s="101"/>
      <c r="EX69" s="71"/>
      <c r="EY69" s="70">
        <v>36</v>
      </c>
      <c r="EZ69" s="71">
        <v>1</v>
      </c>
      <c r="FA69" s="60"/>
      <c r="FB69" s="56">
        <v>0</v>
      </c>
      <c r="FC69" s="70">
        <v>0</v>
      </c>
      <c r="FD69" s="70"/>
      <c r="FE69" s="70">
        <v>0</v>
      </c>
      <c r="FF69" s="70"/>
      <c r="FG69" s="70"/>
      <c r="FH69" s="71"/>
      <c r="FI69" s="60"/>
      <c r="FJ69" s="63" t="s">
        <v>1741</v>
      </c>
      <c r="FK69" s="70">
        <v>0</v>
      </c>
      <c r="FL69" s="70">
        <v>0</v>
      </c>
      <c r="FM69" s="70">
        <v>0</v>
      </c>
      <c r="FN69" s="71"/>
      <c r="FO69" s="72"/>
      <c r="FP69" s="71"/>
      <c r="FQ69" s="60"/>
      <c r="FR69" s="73">
        <v>0</v>
      </c>
      <c r="FS69" s="74">
        <v>0</v>
      </c>
      <c r="FT69" s="74">
        <v>0</v>
      </c>
      <c r="FU69" s="75"/>
      <c r="FV69" s="74"/>
      <c r="FW69" s="90"/>
      <c r="FX69" s="91"/>
      <c r="FY69" s="56">
        <v>4</v>
      </c>
      <c r="FZ69" s="70">
        <v>3</v>
      </c>
      <c r="GA69" s="70"/>
      <c r="GB69" s="101"/>
      <c r="GC69" s="71"/>
      <c r="GD69" s="70">
        <v>24</v>
      </c>
      <c r="GE69" s="71">
        <v>0.52</v>
      </c>
      <c r="GF69" s="71"/>
      <c r="GG69" s="57"/>
      <c r="GH69" s="56">
        <v>0</v>
      </c>
      <c r="GI69" s="70">
        <v>0</v>
      </c>
      <c r="GJ69" s="70"/>
      <c r="GK69" s="70">
        <v>0</v>
      </c>
      <c r="GL69" s="71"/>
      <c r="GM69" s="70"/>
      <c r="GN69" s="71"/>
      <c r="GO69" s="71"/>
      <c r="GP69" s="57" t="s">
        <v>1741</v>
      </c>
      <c r="GQ69" s="56">
        <v>0</v>
      </c>
      <c r="GR69" s="70">
        <v>0</v>
      </c>
      <c r="GS69" s="70"/>
      <c r="GT69" s="70">
        <v>0</v>
      </c>
      <c r="GU69" s="71"/>
      <c r="GV69" s="70"/>
      <c r="GW69" s="71"/>
      <c r="GX69" s="71"/>
      <c r="GY69" s="57"/>
      <c r="GZ69" s="63"/>
      <c r="HA69" s="70">
        <v>180</v>
      </c>
      <c r="HB69" s="101"/>
      <c r="HC69" s="101"/>
      <c r="HD69" s="101"/>
      <c r="HE69" s="71"/>
      <c r="HF69" s="70">
        <v>60</v>
      </c>
      <c r="HG69" s="71">
        <v>0.9</v>
      </c>
      <c r="HH69" s="71"/>
      <c r="HI69" s="57"/>
      <c r="HJ69" s="97" t="s">
        <v>446</v>
      </c>
      <c r="HK69" s="70">
        <v>26</v>
      </c>
      <c r="HL69" s="70">
        <v>33</v>
      </c>
      <c r="HM69" s="70">
        <v>31</v>
      </c>
      <c r="HN69" s="101" t="s">
        <v>772</v>
      </c>
      <c r="HO69" s="71">
        <v>0</v>
      </c>
      <c r="HP69" s="70">
        <v>10</v>
      </c>
      <c r="HQ69" s="81">
        <v>91.6</v>
      </c>
      <c r="HR69" s="71"/>
      <c r="HS69" s="65"/>
      <c r="HT69" s="78">
        <v>64.1</v>
      </c>
      <c r="HU69" s="78">
        <v>0.03</v>
      </c>
      <c r="HV69" s="78">
        <v>50</v>
      </c>
      <c r="HW69" s="51" t="s">
        <v>975</v>
      </c>
      <c r="HX69" s="79" t="s">
        <v>1736</v>
      </c>
      <c r="HY69" s="70">
        <v>80</v>
      </c>
      <c r="HZ69" s="70">
        <v>25</v>
      </c>
      <c r="IA69" s="70"/>
      <c r="IB69" s="101"/>
      <c r="IC69" s="101"/>
      <c r="ID69" s="81">
        <v>1</v>
      </c>
      <c r="IE69" s="71"/>
      <c r="IF69" s="80"/>
      <c r="IG69" s="56">
        <v>0</v>
      </c>
      <c r="IH69" s="70">
        <v>0</v>
      </c>
      <c r="II69" s="70"/>
      <c r="IJ69" s="70">
        <v>0</v>
      </c>
      <c r="IK69" s="70"/>
      <c r="IL69" s="81"/>
      <c r="IM69" s="89"/>
      <c r="IN69" s="56">
        <v>0</v>
      </c>
      <c r="IO69" s="70">
        <v>0</v>
      </c>
      <c r="IP69" s="70"/>
      <c r="IQ69" s="70">
        <v>0</v>
      </c>
      <c r="IR69" s="70"/>
      <c r="IS69" s="81"/>
      <c r="IT69" s="81"/>
      <c r="IU69" s="80"/>
      <c r="IV69" s="51"/>
    </row>
    <row r="70" spans="1:256" ht="31.5" customHeight="1">
      <c r="A70" s="36">
        <v>68</v>
      </c>
      <c r="B70" s="51" t="s">
        <v>2083</v>
      </c>
      <c r="C70" s="51" t="s">
        <v>198</v>
      </c>
      <c r="D70" s="51"/>
      <c r="E70" s="51"/>
      <c r="F70" s="51" t="s">
        <v>2002</v>
      </c>
      <c r="G70" s="51" t="s">
        <v>1536</v>
      </c>
      <c r="H70" s="51" t="s">
        <v>2003</v>
      </c>
      <c r="I70" s="51" t="s">
        <v>2004</v>
      </c>
      <c r="J70" s="51"/>
      <c r="K70" s="51" t="s">
        <v>2005</v>
      </c>
      <c r="L70" s="51" t="s">
        <v>2006</v>
      </c>
      <c r="M70" s="51" t="s">
        <v>2006</v>
      </c>
      <c r="N70" s="52"/>
      <c r="O70" s="51" t="s">
        <v>2083</v>
      </c>
      <c r="P70" s="53" t="s">
        <v>2007</v>
      </c>
      <c r="Q70" s="53" t="s">
        <v>2008</v>
      </c>
      <c r="R70" s="53" t="s">
        <v>2009</v>
      </c>
      <c r="S70" s="52"/>
      <c r="T70" s="52"/>
      <c r="U70" s="52"/>
      <c r="V70" s="51"/>
      <c r="W70" s="51"/>
      <c r="X70" s="51"/>
      <c r="Y70" s="51" t="s">
        <v>2010</v>
      </c>
      <c r="Z70" s="51" t="s">
        <v>1536</v>
      </c>
      <c r="AA70" s="51" t="s">
        <v>2011</v>
      </c>
      <c r="AB70" s="51" t="s">
        <v>2012</v>
      </c>
      <c r="AC70" s="51"/>
      <c r="AD70" s="53" t="s">
        <v>2013</v>
      </c>
      <c r="AF70" s="53" t="s">
        <v>2008</v>
      </c>
      <c r="AG70" s="53" t="s">
        <v>2009</v>
      </c>
      <c r="AH70" s="52"/>
      <c r="AI70" s="52"/>
      <c r="AJ70" s="51"/>
      <c r="AK70" s="51"/>
      <c r="AL70" s="52" t="s">
        <v>2014</v>
      </c>
      <c r="AM70" s="51">
        <f t="shared" si="5"/>
        <v>17</v>
      </c>
      <c r="AN70" s="51" t="s">
        <v>1201</v>
      </c>
      <c r="AO70" s="51"/>
      <c r="AP70" s="52" t="s">
        <v>975</v>
      </c>
      <c r="AQ70" s="51" t="s">
        <v>2015</v>
      </c>
      <c r="AR70" s="51"/>
      <c r="AS70" s="51" t="s">
        <v>1206</v>
      </c>
      <c r="AT70" s="51" t="s">
        <v>2006</v>
      </c>
      <c r="AU70" s="51" t="s">
        <v>2006</v>
      </c>
      <c r="AV70" s="51" t="s">
        <v>2083</v>
      </c>
      <c r="AW70" s="51"/>
      <c r="AX70" s="52" t="s">
        <v>2013</v>
      </c>
      <c r="AY70" s="52"/>
      <c r="AZ70" s="52" t="s">
        <v>2008</v>
      </c>
      <c r="BA70" s="52" t="s">
        <v>2009</v>
      </c>
      <c r="BB70" s="52"/>
      <c r="BC70" s="52"/>
      <c r="BD70" s="51">
        <v>1990</v>
      </c>
      <c r="BE70" s="51"/>
      <c r="BF70" s="51" t="s">
        <v>975</v>
      </c>
      <c r="BG70" s="55"/>
      <c r="BH70" s="52"/>
      <c r="BI70" s="52"/>
      <c r="BJ70" s="52"/>
      <c r="BK70" s="51"/>
      <c r="BL70" s="51"/>
      <c r="BM70" s="51" t="s">
        <v>975</v>
      </c>
      <c r="BN70" s="51"/>
      <c r="BO70" s="108" t="s">
        <v>2016</v>
      </c>
      <c r="BP70" s="57">
        <v>6</v>
      </c>
      <c r="BQ70" s="56">
        <v>1136</v>
      </c>
      <c r="BR70" s="57">
        <v>186</v>
      </c>
      <c r="BS70" s="56"/>
      <c r="BT70" s="57"/>
      <c r="BU70" s="139"/>
      <c r="BV70" s="93">
        <v>1</v>
      </c>
      <c r="BW70" s="105">
        <v>1</v>
      </c>
      <c r="BX70" s="93"/>
      <c r="BY70" s="105"/>
      <c r="BZ70" s="93"/>
      <c r="CA70" s="105"/>
      <c r="CB70" s="93"/>
      <c r="CC70" s="105"/>
      <c r="CD70" s="93"/>
      <c r="CE70" s="107"/>
      <c r="CF70" s="62"/>
      <c r="CG70" s="63">
        <v>6</v>
      </c>
      <c r="CH70" s="64"/>
      <c r="CI70" s="65"/>
      <c r="CJ70" s="63"/>
      <c r="CK70" s="64">
        <v>6</v>
      </c>
      <c r="CL70" s="65">
        <v>4</v>
      </c>
      <c r="CM70" s="100" t="s">
        <v>2049</v>
      </c>
      <c r="CN70" s="63">
        <v>6</v>
      </c>
      <c r="CO70" s="64"/>
      <c r="CP70" s="65">
        <v>6</v>
      </c>
      <c r="CQ70" s="63">
        <v>2</v>
      </c>
      <c r="CR70" s="64">
        <v>4</v>
      </c>
      <c r="CS70" s="65">
        <v>6</v>
      </c>
      <c r="CT70" s="63">
        <v>1</v>
      </c>
      <c r="CU70" s="64">
        <v>0</v>
      </c>
      <c r="CV70" s="65">
        <v>1</v>
      </c>
      <c r="CW70" s="63">
        <v>5</v>
      </c>
      <c r="CX70" s="64"/>
      <c r="CY70" s="65">
        <v>5</v>
      </c>
      <c r="CZ70" s="63"/>
      <c r="DA70" s="64"/>
      <c r="DB70" s="65"/>
      <c r="DC70" s="63"/>
      <c r="DD70" s="64"/>
      <c r="DE70" s="65"/>
      <c r="DF70" s="63"/>
      <c r="DG70" s="64"/>
      <c r="DH70" s="65"/>
      <c r="DI70" s="63">
        <v>6</v>
      </c>
      <c r="DJ70" s="64"/>
      <c r="DK70" s="65">
        <v>6</v>
      </c>
      <c r="DL70" s="63"/>
      <c r="DM70" s="64"/>
      <c r="DN70" s="65"/>
      <c r="DO70" s="63">
        <v>6</v>
      </c>
      <c r="DP70" s="64">
        <v>0</v>
      </c>
      <c r="DQ70" s="65">
        <v>6</v>
      </c>
      <c r="DR70" s="63"/>
      <c r="DS70" s="64"/>
      <c r="DT70" s="65"/>
      <c r="DU70" s="63"/>
      <c r="DV70" s="64"/>
      <c r="DW70" s="65"/>
      <c r="DX70" s="63">
        <v>6</v>
      </c>
      <c r="DY70" s="64">
        <v>0</v>
      </c>
      <c r="DZ70" s="65">
        <v>6</v>
      </c>
      <c r="EA70" s="63"/>
      <c r="EB70" s="64"/>
      <c r="EC70" s="65"/>
      <c r="ED70" s="63"/>
      <c r="EE70" s="64"/>
      <c r="EF70" s="65"/>
      <c r="EG70" s="62"/>
      <c r="EH70" s="63"/>
      <c r="EI70" s="64"/>
      <c r="EJ70" s="65"/>
      <c r="EK70" s="63"/>
      <c r="EL70" s="64"/>
      <c r="EM70" s="65"/>
      <c r="EN70" s="63"/>
      <c r="EO70" s="64"/>
      <c r="EP70" s="65"/>
      <c r="EQ70" s="63"/>
      <c r="ER70" s="64"/>
      <c r="ES70" s="65"/>
      <c r="ET70" s="56"/>
      <c r="EU70" s="70"/>
      <c r="EV70" s="70"/>
      <c r="EW70" s="101"/>
      <c r="EX70" s="71"/>
      <c r="EY70" s="70"/>
      <c r="EZ70" s="71"/>
      <c r="FA70" s="60"/>
      <c r="FB70" s="56"/>
      <c r="FC70" s="70"/>
      <c r="FD70" s="70"/>
      <c r="FE70" s="70"/>
      <c r="FF70" s="70"/>
      <c r="FG70" s="70"/>
      <c r="FH70" s="71"/>
      <c r="FI70" s="60"/>
      <c r="FJ70" s="63"/>
      <c r="FK70" s="70"/>
      <c r="FL70" s="70"/>
      <c r="FM70" s="70"/>
      <c r="FN70" s="71"/>
      <c r="FO70" s="72"/>
      <c r="FP70" s="71"/>
      <c r="FQ70" s="60"/>
      <c r="FR70" s="73"/>
      <c r="FS70" s="74"/>
      <c r="FT70" s="74"/>
      <c r="FU70" s="75"/>
      <c r="FV70" s="74"/>
      <c r="FW70" s="90"/>
      <c r="FX70" s="91"/>
      <c r="FY70" s="56"/>
      <c r="FZ70" s="70"/>
      <c r="GA70" s="70"/>
      <c r="GB70" s="101"/>
      <c r="GC70" s="71"/>
      <c r="GD70" s="70"/>
      <c r="GE70" s="71"/>
      <c r="GF70" s="71"/>
      <c r="GG70" s="57"/>
      <c r="GH70" s="56"/>
      <c r="GI70" s="70"/>
      <c r="GJ70" s="70"/>
      <c r="GK70" s="70"/>
      <c r="GL70" s="71"/>
      <c r="GM70" s="70"/>
      <c r="GN70" s="71"/>
      <c r="GO70" s="71"/>
      <c r="GP70" s="57"/>
      <c r="GQ70" s="56"/>
      <c r="GR70" s="70"/>
      <c r="GS70" s="70"/>
      <c r="GT70" s="70"/>
      <c r="GU70" s="71"/>
      <c r="GV70" s="70"/>
      <c r="GW70" s="71"/>
      <c r="GX70" s="71"/>
      <c r="GY70" s="57"/>
      <c r="GZ70" s="63" t="s">
        <v>2017</v>
      </c>
      <c r="HA70" s="70">
        <v>200</v>
      </c>
      <c r="HB70" s="101" t="s">
        <v>2018</v>
      </c>
      <c r="HC70" s="101"/>
      <c r="HD70" s="101"/>
      <c r="HE70" s="71"/>
      <c r="HF70" s="70">
        <v>36</v>
      </c>
      <c r="HG70" s="71">
        <v>70</v>
      </c>
      <c r="HH70" s="71">
        <v>80</v>
      </c>
      <c r="HI70" s="57"/>
      <c r="HJ70" s="97"/>
      <c r="HK70" s="70"/>
      <c r="HL70" s="70"/>
      <c r="HM70" s="70"/>
      <c r="HN70" s="101"/>
      <c r="HO70" s="71"/>
      <c r="HP70" s="70"/>
      <c r="HQ70" s="81"/>
      <c r="HR70" s="71"/>
      <c r="HS70" s="65"/>
      <c r="HT70" s="78">
        <v>40</v>
      </c>
      <c r="HU70" s="78">
        <v>0</v>
      </c>
      <c r="HV70" s="78">
        <v>0</v>
      </c>
      <c r="HW70" s="51" t="s">
        <v>2019</v>
      </c>
      <c r="HX70" s="79" t="s">
        <v>1736</v>
      </c>
      <c r="HY70" s="70"/>
      <c r="HZ70" s="70"/>
      <c r="IA70" s="70"/>
      <c r="IB70" s="101"/>
      <c r="IC70" s="101"/>
      <c r="ID70" s="81"/>
      <c r="IE70" s="71"/>
      <c r="IF70" s="80"/>
      <c r="IG70" s="56"/>
      <c r="IH70" s="70"/>
      <c r="II70" s="70"/>
      <c r="IJ70" s="70"/>
      <c r="IK70" s="70"/>
      <c r="IL70" s="81"/>
      <c r="IM70" s="89"/>
      <c r="IN70" s="56"/>
      <c r="IO70" s="70"/>
      <c r="IP70" s="70"/>
      <c r="IQ70" s="70"/>
      <c r="IR70" s="70"/>
      <c r="IS70" s="81"/>
      <c r="IT70" s="81"/>
      <c r="IU70" s="80"/>
      <c r="IV70" s="51"/>
    </row>
    <row r="71" spans="1:256" ht="31.5" customHeight="1">
      <c r="A71" s="36">
        <v>69</v>
      </c>
      <c r="B71" s="51" t="s">
        <v>2083</v>
      </c>
      <c r="C71" s="51" t="s">
        <v>199</v>
      </c>
      <c r="D71" s="51" t="s">
        <v>110</v>
      </c>
      <c r="E71" s="51" t="s">
        <v>2020</v>
      </c>
      <c r="F71" s="51" t="s">
        <v>2021</v>
      </c>
      <c r="G71" s="51"/>
      <c r="H71" s="51" t="s">
        <v>2022</v>
      </c>
      <c r="I71" s="51"/>
      <c r="J71" s="51"/>
      <c r="K71" s="51"/>
      <c r="L71" s="51" t="s">
        <v>2023</v>
      </c>
      <c r="M71" s="51" t="s">
        <v>2024</v>
      </c>
      <c r="N71" s="52"/>
      <c r="O71" s="51" t="s">
        <v>2083</v>
      </c>
      <c r="P71" s="53" t="s">
        <v>2025</v>
      </c>
      <c r="Q71" s="53"/>
      <c r="R71" s="53" t="s">
        <v>2026</v>
      </c>
      <c r="S71" s="52"/>
      <c r="T71" s="52"/>
      <c r="U71" s="52"/>
      <c r="V71" s="51" t="s">
        <v>2027</v>
      </c>
      <c r="W71" s="51" t="s">
        <v>2028</v>
      </c>
      <c r="X71" s="51" t="s">
        <v>2029</v>
      </c>
      <c r="Y71" s="51" t="s">
        <v>2030</v>
      </c>
      <c r="Z71" s="51" t="s">
        <v>2031</v>
      </c>
      <c r="AA71" s="51"/>
      <c r="AB71" s="51" t="s">
        <v>2032</v>
      </c>
      <c r="AC71" s="51"/>
      <c r="AD71" s="53" t="s">
        <v>2033</v>
      </c>
      <c r="AE71" s="53"/>
      <c r="AF71" s="53" t="s">
        <v>1162</v>
      </c>
      <c r="AG71" s="52"/>
      <c r="AH71" s="52"/>
      <c r="AI71" s="52"/>
      <c r="AJ71" s="51"/>
      <c r="AK71" s="51"/>
      <c r="AL71" s="52" t="s">
        <v>2014</v>
      </c>
      <c r="AM71" s="51">
        <f t="shared" si="5"/>
        <v>17</v>
      </c>
      <c r="AN71" s="51" t="s">
        <v>1201</v>
      </c>
      <c r="AO71" s="51"/>
      <c r="AP71" s="52" t="s">
        <v>975</v>
      </c>
      <c r="AQ71" s="51" t="s">
        <v>722</v>
      </c>
      <c r="AR71" s="51"/>
      <c r="AS71" s="51"/>
      <c r="AT71" s="51" t="s">
        <v>2023</v>
      </c>
      <c r="AU71" s="51" t="s">
        <v>1163</v>
      </c>
      <c r="AV71" s="51" t="s">
        <v>2083</v>
      </c>
      <c r="AW71" s="51"/>
      <c r="AX71" s="52"/>
      <c r="AY71" s="52"/>
      <c r="AZ71" s="52"/>
      <c r="BA71" s="52"/>
      <c r="BB71" s="52"/>
      <c r="BC71" s="52"/>
      <c r="BD71" s="51">
        <v>1996</v>
      </c>
      <c r="BE71" s="51"/>
      <c r="BF71" s="51" t="s">
        <v>975</v>
      </c>
      <c r="BG71" s="55"/>
      <c r="BH71" s="52"/>
      <c r="BI71" s="52"/>
      <c r="BJ71" s="52"/>
      <c r="BK71" s="51"/>
      <c r="BL71" s="51"/>
      <c r="BM71" s="51" t="s">
        <v>1736</v>
      </c>
      <c r="BN71" s="51"/>
      <c r="BO71" s="108" t="s">
        <v>1516</v>
      </c>
      <c r="BP71" s="57">
        <v>3</v>
      </c>
      <c r="BQ71" s="56">
        <v>700</v>
      </c>
      <c r="BR71" s="57">
        <v>120</v>
      </c>
      <c r="BS71" s="56"/>
      <c r="BT71" s="57"/>
      <c r="BU71" s="139"/>
      <c r="BV71" s="93">
        <v>0.99</v>
      </c>
      <c r="BW71" s="105">
        <v>0.99</v>
      </c>
      <c r="BX71" s="93"/>
      <c r="BY71" s="105"/>
      <c r="BZ71" s="93">
        <v>0.11</v>
      </c>
      <c r="CA71" s="105"/>
      <c r="CB71" s="93">
        <v>0.06</v>
      </c>
      <c r="CC71" s="105">
        <v>0.06</v>
      </c>
      <c r="CD71" s="93"/>
      <c r="CE71" s="107"/>
      <c r="CF71" s="62"/>
      <c r="CG71" s="63">
        <v>3</v>
      </c>
      <c r="CH71" s="64"/>
      <c r="CI71" s="65">
        <v>1</v>
      </c>
      <c r="CJ71" s="63"/>
      <c r="CK71" s="64"/>
      <c r="CL71" s="65"/>
      <c r="CM71" s="100"/>
      <c r="CN71" s="63">
        <v>2</v>
      </c>
      <c r="CO71" s="64">
        <v>2</v>
      </c>
      <c r="CP71" s="65">
        <v>4</v>
      </c>
      <c r="CQ71" s="63"/>
      <c r="CR71" s="64"/>
      <c r="CS71" s="65"/>
      <c r="CT71" s="63">
        <v>2</v>
      </c>
      <c r="CU71" s="64"/>
      <c r="CV71" s="65">
        <v>2</v>
      </c>
      <c r="CW71" s="63"/>
      <c r="CX71" s="64">
        <v>2</v>
      </c>
      <c r="CY71" s="65">
        <v>2</v>
      </c>
      <c r="CZ71" s="63"/>
      <c r="DA71" s="64"/>
      <c r="DB71" s="65"/>
      <c r="DC71" s="63"/>
      <c r="DD71" s="64">
        <v>2</v>
      </c>
      <c r="DE71" s="65">
        <v>2</v>
      </c>
      <c r="DF71" s="63"/>
      <c r="DG71" s="64">
        <v>3</v>
      </c>
      <c r="DH71" s="65">
        <v>3</v>
      </c>
      <c r="DI71" s="63">
        <v>0</v>
      </c>
      <c r="DJ71" s="64">
        <v>2</v>
      </c>
      <c r="DK71" s="65">
        <v>2</v>
      </c>
      <c r="DL71" s="63"/>
      <c r="DM71" s="64">
        <v>2</v>
      </c>
      <c r="DN71" s="65">
        <v>2</v>
      </c>
      <c r="DO71" s="63">
        <v>2</v>
      </c>
      <c r="DP71" s="64">
        <v>5</v>
      </c>
      <c r="DQ71" s="65">
        <v>7</v>
      </c>
      <c r="DR71" s="63"/>
      <c r="DS71" s="64"/>
      <c r="DT71" s="65"/>
      <c r="DU71" s="63"/>
      <c r="DV71" s="64"/>
      <c r="DW71" s="65"/>
      <c r="DX71" s="63">
        <v>2</v>
      </c>
      <c r="DY71" s="64">
        <v>5</v>
      </c>
      <c r="DZ71" s="65">
        <v>7</v>
      </c>
      <c r="EA71" s="63">
        <v>1</v>
      </c>
      <c r="EB71" s="64">
        <v>0</v>
      </c>
      <c r="EC71" s="65">
        <v>1</v>
      </c>
      <c r="ED71" s="63"/>
      <c r="EE71" s="64"/>
      <c r="EF71" s="65"/>
      <c r="EG71" s="62"/>
      <c r="EH71" s="63"/>
      <c r="EI71" s="64"/>
      <c r="EJ71" s="65"/>
      <c r="EK71" s="63"/>
      <c r="EL71" s="64"/>
      <c r="EM71" s="65"/>
      <c r="EN71" s="63"/>
      <c r="EO71" s="64"/>
      <c r="EP71" s="65"/>
      <c r="EQ71" s="63"/>
      <c r="ER71" s="64"/>
      <c r="ES71" s="65"/>
      <c r="ET71" s="56"/>
      <c r="EU71" s="70"/>
      <c r="EV71" s="70"/>
      <c r="EW71" s="101"/>
      <c r="EX71" s="71"/>
      <c r="EY71" s="70"/>
      <c r="EZ71" s="71"/>
      <c r="FA71" s="60"/>
      <c r="FB71" s="56"/>
      <c r="FC71" s="70"/>
      <c r="FD71" s="70"/>
      <c r="FE71" s="70"/>
      <c r="FF71" s="70"/>
      <c r="FG71" s="70"/>
      <c r="FH71" s="71"/>
      <c r="FI71" s="60"/>
      <c r="FJ71" s="63"/>
      <c r="FK71" s="70"/>
      <c r="FL71" s="70"/>
      <c r="FM71" s="70"/>
      <c r="FN71" s="71"/>
      <c r="FO71" s="72"/>
      <c r="FP71" s="71"/>
      <c r="FQ71" s="60"/>
      <c r="FR71" s="73"/>
      <c r="FS71" s="74"/>
      <c r="FT71" s="74"/>
      <c r="FU71" s="75"/>
      <c r="FV71" s="74"/>
      <c r="FW71" s="90"/>
      <c r="FX71" s="91"/>
      <c r="FY71" s="56"/>
      <c r="FZ71" s="70"/>
      <c r="GA71" s="70"/>
      <c r="GB71" s="101"/>
      <c r="GC71" s="71"/>
      <c r="GD71" s="70"/>
      <c r="GE71" s="71"/>
      <c r="GF71" s="71"/>
      <c r="GG71" s="57"/>
      <c r="GH71" s="56"/>
      <c r="GI71" s="70"/>
      <c r="GJ71" s="70"/>
      <c r="GK71" s="70"/>
      <c r="GL71" s="71"/>
      <c r="GM71" s="70"/>
      <c r="GN71" s="71"/>
      <c r="GO71" s="71"/>
      <c r="GP71" s="57"/>
      <c r="GQ71" s="56"/>
      <c r="GR71" s="70"/>
      <c r="GS71" s="70"/>
      <c r="GT71" s="70"/>
      <c r="GU71" s="71"/>
      <c r="GV71" s="70"/>
      <c r="GW71" s="71"/>
      <c r="GX71" s="71"/>
      <c r="GY71" s="57"/>
      <c r="GZ71" s="63"/>
      <c r="HA71" s="70"/>
      <c r="HB71" s="101"/>
      <c r="HC71" s="101"/>
      <c r="HD71" s="101"/>
      <c r="HE71" s="71"/>
      <c r="HF71" s="70"/>
      <c r="HG71" s="71"/>
      <c r="HH71" s="71"/>
      <c r="HI71" s="57"/>
      <c r="HJ71" s="97"/>
      <c r="HK71" s="70"/>
      <c r="HL71" s="70"/>
      <c r="HM71" s="70"/>
      <c r="HN71" s="101"/>
      <c r="HO71" s="71"/>
      <c r="HP71" s="70"/>
      <c r="HQ71" s="81"/>
      <c r="HR71" s="71"/>
      <c r="HS71" s="65"/>
      <c r="HT71" s="78"/>
      <c r="HU71" s="78"/>
      <c r="HV71" s="78"/>
      <c r="HW71" s="51"/>
      <c r="HX71" s="79" t="s">
        <v>1286</v>
      </c>
      <c r="HY71" s="70">
        <v>24</v>
      </c>
      <c r="HZ71" s="70"/>
      <c r="IA71" s="70"/>
      <c r="IB71" s="101"/>
      <c r="IC71" s="101" t="s">
        <v>1164</v>
      </c>
      <c r="ID71" s="81">
        <v>1</v>
      </c>
      <c r="IE71" s="71"/>
      <c r="IF71" s="80"/>
      <c r="IG71" s="56"/>
      <c r="IH71" s="70"/>
      <c r="II71" s="70"/>
      <c r="IJ71" s="70"/>
      <c r="IK71" s="70"/>
      <c r="IL71" s="81"/>
      <c r="IM71" s="89"/>
      <c r="IN71" s="56"/>
      <c r="IO71" s="70"/>
      <c r="IP71" s="70"/>
      <c r="IQ71" s="70"/>
      <c r="IR71" s="70"/>
      <c r="IS71" s="81"/>
      <c r="IT71" s="81"/>
      <c r="IU71" s="80"/>
      <c r="IV71" s="51"/>
    </row>
    <row r="72" spans="1:256" ht="31.5" customHeight="1">
      <c r="A72" s="36">
        <v>70</v>
      </c>
      <c r="B72" s="51" t="s">
        <v>1195</v>
      </c>
      <c r="C72" s="51" t="s">
        <v>66</v>
      </c>
      <c r="D72" s="51"/>
      <c r="E72" s="51" t="s">
        <v>67</v>
      </c>
      <c r="F72" s="51" t="s">
        <v>68</v>
      </c>
      <c r="G72" s="51"/>
      <c r="H72" s="51" t="s">
        <v>69</v>
      </c>
      <c r="I72" s="51" t="s">
        <v>70</v>
      </c>
      <c r="J72" s="51"/>
      <c r="K72" s="51" t="s">
        <v>739</v>
      </c>
      <c r="L72" s="51" t="s">
        <v>740</v>
      </c>
      <c r="M72" s="51" t="s">
        <v>740</v>
      </c>
      <c r="N72" s="52"/>
      <c r="O72" s="51" t="s">
        <v>1195</v>
      </c>
      <c r="P72" s="53" t="s">
        <v>741</v>
      </c>
      <c r="Q72" s="53"/>
      <c r="R72" s="53"/>
      <c r="S72" s="52"/>
      <c r="T72" s="52"/>
      <c r="U72" s="52"/>
      <c r="V72" s="51"/>
      <c r="W72" s="51"/>
      <c r="X72" s="51"/>
      <c r="Y72" s="51"/>
      <c r="Z72" s="51"/>
      <c r="AA72" s="51"/>
      <c r="AB72" s="51"/>
      <c r="AC72" s="51"/>
      <c r="AD72" s="53"/>
      <c r="AE72" s="53"/>
      <c r="AF72" s="53"/>
      <c r="AG72" s="52"/>
      <c r="AH72" s="52"/>
      <c r="AI72" s="52"/>
      <c r="AJ72" s="51"/>
      <c r="AK72" s="51"/>
      <c r="AL72" s="52"/>
      <c r="AM72" s="51"/>
      <c r="AN72" s="51"/>
      <c r="AO72" s="51"/>
      <c r="AP72" s="52"/>
      <c r="AQ72" s="51"/>
      <c r="AR72" s="51"/>
      <c r="AS72" s="51"/>
      <c r="AT72" s="51"/>
      <c r="AU72" s="51"/>
      <c r="AV72" s="51"/>
      <c r="AW72" s="51"/>
      <c r="AX72" s="52"/>
      <c r="AY72" s="52"/>
      <c r="AZ72" s="52"/>
      <c r="BA72" s="52"/>
      <c r="BB72" s="52"/>
      <c r="BC72" s="52"/>
      <c r="BD72" s="51"/>
      <c r="BE72" s="51"/>
      <c r="BF72" s="51"/>
      <c r="BG72" s="55"/>
      <c r="BH72" s="52"/>
      <c r="BI72" s="52"/>
      <c r="BJ72" s="52"/>
      <c r="BK72" s="51"/>
      <c r="BL72" s="51"/>
      <c r="BM72" s="51"/>
      <c r="BN72" s="51"/>
      <c r="BO72" s="108"/>
      <c r="BP72" s="57"/>
      <c r="BQ72" s="56"/>
      <c r="BR72" s="57"/>
      <c r="BS72" s="56"/>
      <c r="BT72" s="57"/>
      <c r="BU72" s="139"/>
      <c r="BV72" s="93"/>
      <c r="BW72" s="105"/>
      <c r="BX72" s="93"/>
      <c r="BY72" s="105"/>
      <c r="BZ72" s="93"/>
      <c r="CA72" s="105"/>
      <c r="CB72" s="93"/>
      <c r="CC72" s="105"/>
      <c r="CD72" s="93"/>
      <c r="CE72" s="107"/>
      <c r="CF72" s="62"/>
      <c r="CG72" s="63"/>
      <c r="CH72" s="64"/>
      <c r="CI72" s="65"/>
      <c r="CJ72" s="63"/>
      <c r="CK72" s="64"/>
      <c r="CL72" s="65"/>
      <c r="CM72" s="100"/>
      <c r="CN72" s="63"/>
      <c r="CO72" s="64"/>
      <c r="CP72" s="65"/>
      <c r="CQ72" s="63"/>
      <c r="CR72" s="64"/>
      <c r="CS72" s="65"/>
      <c r="CT72" s="63"/>
      <c r="CU72" s="64"/>
      <c r="CV72" s="65"/>
      <c r="CW72" s="63"/>
      <c r="CX72" s="64"/>
      <c r="CY72" s="65"/>
      <c r="CZ72" s="63"/>
      <c r="DA72" s="64"/>
      <c r="DB72" s="65"/>
      <c r="DC72" s="63"/>
      <c r="DD72" s="64"/>
      <c r="DE72" s="65"/>
      <c r="DF72" s="63"/>
      <c r="DG72" s="64"/>
      <c r="DH72" s="65"/>
      <c r="DI72" s="63"/>
      <c r="DJ72" s="64"/>
      <c r="DK72" s="65"/>
      <c r="DL72" s="63"/>
      <c r="DM72" s="64"/>
      <c r="DN72" s="65"/>
      <c r="DO72" s="63"/>
      <c r="DP72" s="64"/>
      <c r="DQ72" s="65"/>
      <c r="DR72" s="63"/>
      <c r="DS72" s="64"/>
      <c r="DT72" s="65"/>
      <c r="DU72" s="63"/>
      <c r="DV72" s="64"/>
      <c r="DW72" s="65"/>
      <c r="DX72" s="63"/>
      <c r="DY72" s="64"/>
      <c r="DZ72" s="65"/>
      <c r="EA72" s="63"/>
      <c r="EB72" s="64"/>
      <c r="EC72" s="65"/>
      <c r="ED72" s="63"/>
      <c r="EE72" s="64"/>
      <c r="EF72" s="65"/>
      <c r="EG72" s="62"/>
      <c r="EH72" s="63"/>
      <c r="EI72" s="64"/>
      <c r="EJ72" s="65"/>
      <c r="EK72" s="63"/>
      <c r="EL72" s="64"/>
      <c r="EM72" s="65"/>
      <c r="EN72" s="63"/>
      <c r="EO72" s="64"/>
      <c r="EP72" s="65"/>
      <c r="EQ72" s="63"/>
      <c r="ER72" s="64"/>
      <c r="ES72" s="65"/>
      <c r="ET72" s="56"/>
      <c r="EU72" s="70"/>
      <c r="EV72" s="70"/>
      <c r="EW72" s="101"/>
      <c r="EX72" s="71"/>
      <c r="EY72" s="70"/>
      <c r="EZ72" s="71"/>
      <c r="FA72" s="60"/>
      <c r="FB72" s="56"/>
      <c r="FC72" s="70"/>
      <c r="FD72" s="70"/>
      <c r="FE72" s="70"/>
      <c r="FF72" s="70"/>
      <c r="FG72" s="70"/>
      <c r="FH72" s="71"/>
      <c r="FI72" s="60"/>
      <c r="FJ72" s="63"/>
      <c r="FK72" s="70"/>
      <c r="FL72" s="70"/>
      <c r="FM72" s="70"/>
      <c r="FN72" s="71"/>
      <c r="FO72" s="72"/>
      <c r="FP72" s="71"/>
      <c r="FQ72" s="60"/>
      <c r="FR72" s="73"/>
      <c r="FS72" s="74"/>
      <c r="FT72" s="74"/>
      <c r="FU72" s="75"/>
      <c r="FV72" s="74"/>
      <c r="FW72" s="90"/>
      <c r="FX72" s="91"/>
      <c r="FY72" s="56"/>
      <c r="FZ72" s="70"/>
      <c r="GA72" s="70"/>
      <c r="GB72" s="101"/>
      <c r="GC72" s="71"/>
      <c r="GD72" s="70"/>
      <c r="GE72" s="71"/>
      <c r="GF72" s="71"/>
      <c r="GG72" s="57"/>
      <c r="GH72" s="56"/>
      <c r="GI72" s="70"/>
      <c r="GJ72" s="70"/>
      <c r="GK72" s="70"/>
      <c r="GL72" s="71"/>
      <c r="GM72" s="70"/>
      <c r="GN72" s="71"/>
      <c r="GO72" s="71"/>
      <c r="GP72" s="57"/>
      <c r="GQ72" s="56"/>
      <c r="GR72" s="70"/>
      <c r="GS72" s="70"/>
      <c r="GT72" s="70"/>
      <c r="GU72" s="71"/>
      <c r="GV72" s="70"/>
      <c r="GW72" s="71"/>
      <c r="GX72" s="71"/>
      <c r="GY72" s="57"/>
      <c r="GZ72" s="63"/>
      <c r="HA72" s="70"/>
      <c r="HB72" s="101"/>
      <c r="HC72" s="101"/>
      <c r="HD72" s="101"/>
      <c r="HE72" s="71"/>
      <c r="HF72" s="70"/>
      <c r="HG72" s="71"/>
      <c r="HH72" s="71"/>
      <c r="HI72" s="57"/>
      <c r="HJ72" s="97"/>
      <c r="HK72" s="70"/>
      <c r="HL72" s="70"/>
      <c r="HM72" s="70"/>
      <c r="HN72" s="101"/>
      <c r="HO72" s="71"/>
      <c r="HP72" s="70"/>
      <c r="HQ72" s="81"/>
      <c r="HR72" s="71"/>
      <c r="HS72" s="65"/>
      <c r="HT72" s="78"/>
      <c r="HU72" s="78"/>
      <c r="HV72" s="78"/>
      <c r="HW72" s="51"/>
      <c r="HX72" s="79"/>
      <c r="HY72" s="70"/>
      <c r="HZ72" s="70"/>
      <c r="IA72" s="70"/>
      <c r="IB72" s="101"/>
      <c r="IC72" s="101"/>
      <c r="ID72" s="81"/>
      <c r="IE72" s="71"/>
      <c r="IF72" s="80"/>
      <c r="IG72" s="56"/>
      <c r="IH72" s="70"/>
      <c r="II72" s="70"/>
      <c r="IJ72" s="70"/>
      <c r="IK72" s="70"/>
      <c r="IL72" s="81"/>
      <c r="IM72" s="89"/>
      <c r="IN72" s="56"/>
      <c r="IO72" s="70"/>
      <c r="IP72" s="70"/>
      <c r="IQ72" s="70"/>
      <c r="IR72" s="70"/>
      <c r="IS72" s="81"/>
      <c r="IT72" s="81"/>
      <c r="IU72" s="80"/>
      <c r="IV72" s="51"/>
    </row>
    <row r="73" spans="1:256" ht="54.75" customHeight="1">
      <c r="A73" s="36">
        <v>71</v>
      </c>
      <c r="B73" s="55" t="s">
        <v>1195</v>
      </c>
      <c r="C73" s="305" t="s">
        <v>65</v>
      </c>
      <c r="D73" s="55" t="s">
        <v>110</v>
      </c>
      <c r="E73" s="55" t="s">
        <v>111</v>
      </c>
      <c r="F73" s="55" t="s">
        <v>112</v>
      </c>
      <c r="G73" s="51"/>
      <c r="H73" s="55" t="s">
        <v>113</v>
      </c>
      <c r="I73" s="51" t="s">
        <v>1165</v>
      </c>
      <c r="J73" s="51"/>
      <c r="K73" s="55" t="s">
        <v>1734</v>
      </c>
      <c r="L73" s="55" t="s">
        <v>1194</v>
      </c>
      <c r="M73" s="51"/>
      <c r="N73" s="52"/>
      <c r="O73" s="55" t="s">
        <v>1195</v>
      </c>
      <c r="P73" s="53" t="s">
        <v>1196</v>
      </c>
      <c r="Q73" s="53" t="s">
        <v>1166</v>
      </c>
      <c r="R73" s="55" t="s">
        <v>1197</v>
      </c>
      <c r="S73" s="52"/>
      <c r="T73" s="140" t="s">
        <v>1198</v>
      </c>
      <c r="U73" s="52"/>
      <c r="V73" s="51"/>
      <c r="W73" s="55" t="s">
        <v>1527</v>
      </c>
      <c r="X73" s="55" t="s">
        <v>1168</v>
      </c>
      <c r="Y73" s="55" t="s">
        <v>1167</v>
      </c>
      <c r="Z73" s="51"/>
      <c r="AA73" s="55" t="s">
        <v>1169</v>
      </c>
      <c r="AB73" s="55" t="s">
        <v>1170</v>
      </c>
      <c r="AC73" s="55" t="s">
        <v>1199</v>
      </c>
      <c r="AD73" s="53" t="s">
        <v>1196</v>
      </c>
      <c r="AE73" s="52"/>
      <c r="AF73" s="55" t="s">
        <v>1197</v>
      </c>
      <c r="AG73" s="52"/>
      <c r="AH73" s="140" t="s">
        <v>1171</v>
      </c>
      <c r="AI73" s="140" t="s">
        <v>1200</v>
      </c>
      <c r="AJ73" s="51"/>
      <c r="AK73" s="55" t="s">
        <v>1172</v>
      </c>
      <c r="AL73" s="52" t="s">
        <v>1173</v>
      </c>
      <c r="AM73" s="51">
        <f t="shared" si="5"/>
        <v>6</v>
      </c>
      <c r="AN73" s="52" t="s">
        <v>1201</v>
      </c>
      <c r="AO73" s="51" t="s">
        <v>1174</v>
      </c>
      <c r="AP73" s="51" t="s">
        <v>1736</v>
      </c>
      <c r="AQ73" s="55" t="s">
        <v>1175</v>
      </c>
      <c r="AR73" s="55"/>
      <c r="AS73" s="55" t="s">
        <v>1206</v>
      </c>
      <c r="AT73" s="55" t="s">
        <v>1194</v>
      </c>
      <c r="AU73" s="51"/>
      <c r="AV73" s="55" t="s">
        <v>1195</v>
      </c>
      <c r="AW73" s="51"/>
      <c r="AX73" s="52" t="s">
        <v>1196</v>
      </c>
      <c r="AY73" s="52"/>
      <c r="AZ73" s="52" t="s">
        <v>1197</v>
      </c>
      <c r="BA73" s="52"/>
      <c r="BB73" s="51" t="s">
        <v>1200</v>
      </c>
      <c r="BC73" s="52"/>
      <c r="BD73" s="141">
        <v>2001</v>
      </c>
      <c r="BE73" s="51"/>
      <c r="BF73" s="52" t="s">
        <v>975</v>
      </c>
      <c r="BG73" s="55" t="s">
        <v>1176</v>
      </c>
      <c r="BH73" s="52" t="s">
        <v>1177</v>
      </c>
      <c r="BI73" s="52" t="s">
        <v>1178</v>
      </c>
      <c r="BJ73" s="55" t="s">
        <v>1171</v>
      </c>
      <c r="BK73" s="55"/>
      <c r="BL73" s="55"/>
      <c r="BM73" s="55" t="s">
        <v>1736</v>
      </c>
      <c r="BN73" s="55" t="s">
        <v>1179</v>
      </c>
      <c r="BO73" s="108" t="s">
        <v>1180</v>
      </c>
      <c r="BP73" s="142">
        <v>41</v>
      </c>
      <c r="BQ73" s="108" t="s">
        <v>1181</v>
      </c>
      <c r="BR73" s="109" t="s">
        <v>1104</v>
      </c>
      <c r="BS73" s="108" t="s">
        <v>1105</v>
      </c>
      <c r="BT73" s="109" t="s">
        <v>776</v>
      </c>
      <c r="BU73" s="92"/>
      <c r="BV73" s="106">
        <v>0.02</v>
      </c>
      <c r="BW73" s="94"/>
      <c r="BX73" s="106">
        <v>0.1</v>
      </c>
      <c r="BY73" s="94"/>
      <c r="BZ73" s="106">
        <v>0.83</v>
      </c>
      <c r="CA73" s="94"/>
      <c r="CB73" s="106">
        <v>0.6</v>
      </c>
      <c r="CC73" s="94"/>
      <c r="CD73" s="106">
        <v>0.05</v>
      </c>
      <c r="CE73" s="95"/>
      <c r="CF73" s="143"/>
      <c r="CG73" s="144">
        <v>41</v>
      </c>
      <c r="CH73" s="145">
        <v>30</v>
      </c>
      <c r="CI73" s="146">
        <v>41</v>
      </c>
      <c r="CJ73" s="144">
        <v>0</v>
      </c>
      <c r="CK73" s="145">
        <v>0</v>
      </c>
      <c r="CL73" s="146">
        <v>0</v>
      </c>
      <c r="CM73" s="100"/>
      <c r="CN73" s="97" t="s">
        <v>2016</v>
      </c>
      <c r="CO73" s="98" t="s">
        <v>1518</v>
      </c>
      <c r="CP73" s="146">
        <v>41</v>
      </c>
      <c r="CQ73" s="144">
        <v>19</v>
      </c>
      <c r="CR73" s="145">
        <v>11</v>
      </c>
      <c r="CS73" s="146">
        <v>30</v>
      </c>
      <c r="CT73" s="97" t="s">
        <v>1106</v>
      </c>
      <c r="CU73" s="98" t="s">
        <v>560</v>
      </c>
      <c r="CV73" s="146">
        <v>26</v>
      </c>
      <c r="CW73" s="97" t="s">
        <v>777</v>
      </c>
      <c r="CX73" s="98" t="s">
        <v>863</v>
      </c>
      <c r="CY73" s="146">
        <v>39</v>
      </c>
      <c r="CZ73" s="144">
        <v>4</v>
      </c>
      <c r="DA73" s="145">
        <v>2</v>
      </c>
      <c r="DB73" s="146">
        <v>6</v>
      </c>
      <c r="DC73" s="144">
        <v>0</v>
      </c>
      <c r="DD73" s="145">
        <v>0</v>
      </c>
      <c r="DE73" s="146">
        <v>0</v>
      </c>
      <c r="DF73" s="144">
        <v>6</v>
      </c>
      <c r="DG73" s="145">
        <v>3</v>
      </c>
      <c r="DH73" s="146">
        <v>9</v>
      </c>
      <c r="DI73" s="97" t="s">
        <v>778</v>
      </c>
      <c r="DJ73" s="98" t="s">
        <v>770</v>
      </c>
      <c r="DK73" s="146">
        <v>35</v>
      </c>
      <c r="DL73" s="97" t="s">
        <v>772</v>
      </c>
      <c r="DM73" s="98" t="s">
        <v>1518</v>
      </c>
      <c r="DN73" s="146">
        <v>27</v>
      </c>
      <c r="DO73" s="97" t="s">
        <v>1107</v>
      </c>
      <c r="DP73" s="98" t="s">
        <v>1106</v>
      </c>
      <c r="DQ73" s="146">
        <v>71</v>
      </c>
      <c r="DR73" s="144">
        <v>0</v>
      </c>
      <c r="DS73" s="145">
        <v>0</v>
      </c>
      <c r="DT73" s="146">
        <v>0</v>
      </c>
      <c r="DU73" s="144">
        <v>0</v>
      </c>
      <c r="DV73" s="145">
        <v>0</v>
      </c>
      <c r="DW73" s="146">
        <v>0</v>
      </c>
      <c r="DX73" s="97"/>
      <c r="DY73" s="98"/>
      <c r="DZ73" s="99"/>
      <c r="EA73" s="97" t="s">
        <v>771</v>
      </c>
      <c r="EB73" s="98" t="s">
        <v>773</v>
      </c>
      <c r="EC73" s="99" t="s">
        <v>769</v>
      </c>
      <c r="ED73" s="97" t="s">
        <v>176</v>
      </c>
      <c r="EE73" s="98" t="s">
        <v>177</v>
      </c>
      <c r="EF73" s="99" t="s">
        <v>780</v>
      </c>
      <c r="EG73" s="143" t="s">
        <v>1090</v>
      </c>
      <c r="EH73" s="144"/>
      <c r="EI73" s="145"/>
      <c r="EJ73" s="146"/>
      <c r="EK73" s="144"/>
      <c r="EL73" s="145"/>
      <c r="EM73" s="146"/>
      <c r="EN73" s="144"/>
      <c r="EO73" s="145"/>
      <c r="EP73" s="146"/>
      <c r="EQ73" s="144"/>
      <c r="ER73" s="145"/>
      <c r="ES73" s="146"/>
      <c r="ET73" s="147">
        <v>0</v>
      </c>
      <c r="EU73" s="148">
        <v>3</v>
      </c>
      <c r="EV73" s="148">
        <v>0</v>
      </c>
      <c r="EW73" s="148">
        <v>0</v>
      </c>
      <c r="EX73" s="81"/>
      <c r="EY73" s="148">
        <v>36</v>
      </c>
      <c r="EZ73" s="81">
        <v>1</v>
      </c>
      <c r="FA73" s="89"/>
      <c r="FB73" s="147">
        <v>0</v>
      </c>
      <c r="FC73" s="148">
        <v>0</v>
      </c>
      <c r="FD73" s="148"/>
      <c r="FE73" s="148">
        <v>0</v>
      </c>
      <c r="FF73" s="149"/>
      <c r="FG73" s="148"/>
      <c r="FH73" s="81"/>
      <c r="FI73" s="89"/>
      <c r="FJ73" s="150"/>
      <c r="FK73" s="148">
        <v>0</v>
      </c>
      <c r="FL73" s="148">
        <v>0</v>
      </c>
      <c r="FM73" s="148">
        <v>0</v>
      </c>
      <c r="FN73" s="81"/>
      <c r="FO73" s="122"/>
      <c r="FP73" s="81"/>
      <c r="FQ73" s="89"/>
      <c r="FR73" s="151">
        <v>16</v>
      </c>
      <c r="FS73" s="152">
        <v>20</v>
      </c>
      <c r="FT73" s="152">
        <v>19</v>
      </c>
      <c r="FU73" s="75">
        <v>0</v>
      </c>
      <c r="FV73" s="152">
        <v>12</v>
      </c>
      <c r="FW73" s="90">
        <v>0.99</v>
      </c>
      <c r="FX73" s="91">
        <v>0.3</v>
      </c>
      <c r="FY73" s="147">
        <v>0</v>
      </c>
      <c r="FZ73" s="148">
        <v>0</v>
      </c>
      <c r="GA73" s="148"/>
      <c r="GB73" s="148">
        <v>0</v>
      </c>
      <c r="GC73" s="81"/>
      <c r="GD73" s="148"/>
      <c r="GE73" s="81"/>
      <c r="GF73" s="81"/>
      <c r="GG73" s="153" t="s">
        <v>1975</v>
      </c>
      <c r="GH73" s="147">
        <v>0</v>
      </c>
      <c r="GI73" s="148">
        <v>0</v>
      </c>
      <c r="GJ73" s="148"/>
      <c r="GK73" s="148">
        <v>0</v>
      </c>
      <c r="GL73" s="81"/>
      <c r="GM73" s="148"/>
      <c r="GN73" s="81"/>
      <c r="GO73" s="81"/>
      <c r="GP73" s="153" t="s">
        <v>1742</v>
      </c>
      <c r="GQ73" s="147">
        <v>0</v>
      </c>
      <c r="GR73" s="148">
        <v>0</v>
      </c>
      <c r="GS73" s="148"/>
      <c r="GT73" s="148">
        <v>0</v>
      </c>
      <c r="GU73" s="81"/>
      <c r="GV73" s="149"/>
      <c r="GW73" s="81"/>
      <c r="GX73" s="81"/>
      <c r="GY73" s="153"/>
      <c r="GZ73" s="63" t="s">
        <v>1108</v>
      </c>
      <c r="HA73" s="148">
        <v>26</v>
      </c>
      <c r="HB73" s="148">
        <v>30</v>
      </c>
      <c r="HC73" s="148">
        <v>21</v>
      </c>
      <c r="HD73" s="148">
        <v>211</v>
      </c>
      <c r="HE73" s="71"/>
      <c r="HF73" s="149"/>
      <c r="HG73" s="81">
        <v>1</v>
      </c>
      <c r="HH73" s="81">
        <v>0.2</v>
      </c>
      <c r="HI73" s="153" t="s">
        <v>686</v>
      </c>
      <c r="HJ73" s="63" t="s">
        <v>687</v>
      </c>
      <c r="HK73" s="148">
        <v>0</v>
      </c>
      <c r="HL73" s="148">
        <v>0</v>
      </c>
      <c r="HM73" s="148"/>
      <c r="HN73" s="148">
        <v>0</v>
      </c>
      <c r="HO73" s="81"/>
      <c r="HP73" s="148"/>
      <c r="HQ73" s="81"/>
      <c r="HR73" s="81"/>
      <c r="HS73" s="154" t="s">
        <v>688</v>
      </c>
      <c r="HT73" s="78">
        <v>57.9</v>
      </c>
      <c r="HU73" s="78">
        <v>5.3</v>
      </c>
      <c r="HV73" s="88">
        <v>68.4</v>
      </c>
      <c r="HW73" s="51" t="s">
        <v>1109</v>
      </c>
      <c r="HX73" s="114" t="s">
        <v>1736</v>
      </c>
      <c r="HY73" s="148">
        <v>2</v>
      </c>
      <c r="HZ73" s="148">
        <v>3</v>
      </c>
      <c r="IA73" s="148">
        <v>3</v>
      </c>
      <c r="IB73" s="148">
        <v>5</v>
      </c>
      <c r="IC73" s="148">
        <v>0.75</v>
      </c>
      <c r="ID73" s="81">
        <v>1</v>
      </c>
      <c r="IE73" s="81">
        <v>0.06</v>
      </c>
      <c r="IF73" s="80"/>
      <c r="IG73" s="147">
        <v>0</v>
      </c>
      <c r="IH73" s="148">
        <v>0</v>
      </c>
      <c r="II73" s="148"/>
      <c r="IJ73" s="148">
        <v>0</v>
      </c>
      <c r="IK73" s="148"/>
      <c r="IL73" s="81"/>
      <c r="IM73" s="89"/>
      <c r="IN73" s="147">
        <v>0</v>
      </c>
      <c r="IO73" s="148">
        <v>0</v>
      </c>
      <c r="IP73" s="148"/>
      <c r="IQ73" s="148">
        <v>0</v>
      </c>
      <c r="IR73" s="148"/>
      <c r="IS73" s="81"/>
      <c r="IT73" s="81"/>
      <c r="IU73" s="80"/>
      <c r="IV73" s="51" t="s">
        <v>974</v>
      </c>
    </row>
    <row r="74" spans="1:256" ht="26.25" customHeight="1">
      <c r="A74" s="36">
        <v>72</v>
      </c>
      <c r="B74" s="51" t="s">
        <v>1843</v>
      </c>
      <c r="C74" s="51" t="s">
        <v>565</v>
      </c>
      <c r="D74" s="51" t="s">
        <v>2067</v>
      </c>
      <c r="E74" s="51" t="s">
        <v>566</v>
      </c>
      <c r="F74" s="51" t="s">
        <v>567</v>
      </c>
      <c r="G74" s="51" t="s">
        <v>568</v>
      </c>
      <c r="H74" s="51" t="s">
        <v>569</v>
      </c>
      <c r="I74" s="51" t="s">
        <v>570</v>
      </c>
      <c r="J74" s="51"/>
      <c r="K74" s="51" t="s">
        <v>571</v>
      </c>
      <c r="L74" s="51" t="s">
        <v>1841</v>
      </c>
      <c r="M74" s="51"/>
      <c r="N74" s="52" t="s">
        <v>1842</v>
      </c>
      <c r="O74" s="51" t="s">
        <v>1843</v>
      </c>
      <c r="P74" s="53" t="s">
        <v>1844</v>
      </c>
      <c r="Q74" s="53" t="s">
        <v>1845</v>
      </c>
      <c r="R74" s="53" t="s">
        <v>1846</v>
      </c>
      <c r="S74" s="52"/>
      <c r="T74" s="54" t="s">
        <v>1847</v>
      </c>
      <c r="U74" s="52"/>
      <c r="V74" s="51" t="s">
        <v>1848</v>
      </c>
      <c r="W74" s="52"/>
      <c r="X74" s="52"/>
      <c r="Y74" s="52"/>
      <c r="Z74" s="52"/>
      <c r="AA74" s="52"/>
      <c r="AB74" s="52"/>
      <c r="AC74" s="52"/>
      <c r="AD74" s="52"/>
      <c r="AE74" s="52"/>
      <c r="AF74" s="52"/>
      <c r="AG74" s="52"/>
      <c r="AH74" s="52"/>
      <c r="AI74" s="52"/>
      <c r="AJ74" s="51"/>
      <c r="AK74" s="51" t="s">
        <v>1849</v>
      </c>
      <c r="AL74" s="51">
        <v>1964</v>
      </c>
      <c r="AM74" s="51">
        <f t="shared" si="5"/>
        <v>43</v>
      </c>
      <c r="AN74" s="51" t="s">
        <v>1201</v>
      </c>
      <c r="AO74" s="51"/>
      <c r="AP74" s="51" t="s">
        <v>975</v>
      </c>
      <c r="AQ74" s="51" t="s">
        <v>1850</v>
      </c>
      <c r="AR74" s="51"/>
      <c r="AS74" s="51" t="s">
        <v>1206</v>
      </c>
      <c r="AT74" s="51" t="s">
        <v>1841</v>
      </c>
      <c r="AU74" s="51"/>
      <c r="AV74" s="51" t="s">
        <v>1843</v>
      </c>
      <c r="AW74" s="51"/>
      <c r="AX74" s="52"/>
      <c r="AY74" s="52"/>
      <c r="AZ74" s="52"/>
      <c r="BA74" s="52"/>
      <c r="BB74" s="52"/>
      <c r="BC74" s="52"/>
      <c r="BD74" s="51">
        <v>1964</v>
      </c>
      <c r="BE74" s="51"/>
      <c r="BF74" s="51" t="s">
        <v>975</v>
      </c>
      <c r="BG74" s="55" t="s">
        <v>1851</v>
      </c>
      <c r="BH74" s="52"/>
      <c r="BI74" s="52" t="s">
        <v>1852</v>
      </c>
      <c r="BJ74" s="52"/>
      <c r="BK74" s="51"/>
      <c r="BL74" s="51"/>
      <c r="BM74" s="51" t="s">
        <v>975</v>
      </c>
      <c r="BN74" s="51"/>
      <c r="BO74" s="56">
        <v>850</v>
      </c>
      <c r="BP74" s="57">
        <v>11</v>
      </c>
      <c r="BQ74" s="56">
        <v>3500</v>
      </c>
      <c r="BR74" s="57">
        <v>400</v>
      </c>
      <c r="BS74" s="56">
        <v>800</v>
      </c>
      <c r="BT74" s="57">
        <v>25</v>
      </c>
      <c r="BU74" s="92">
        <v>0.02</v>
      </c>
      <c r="BV74" s="93">
        <v>0.7</v>
      </c>
      <c r="BW74" s="94">
        <v>0.3</v>
      </c>
      <c r="BX74" s="93">
        <v>0.2</v>
      </c>
      <c r="BY74" s="94">
        <v>0.7</v>
      </c>
      <c r="BZ74" s="93">
        <v>0.1</v>
      </c>
      <c r="CA74" s="94">
        <v>0</v>
      </c>
      <c r="CB74" s="93">
        <v>0</v>
      </c>
      <c r="CC74" s="94">
        <v>0</v>
      </c>
      <c r="CD74" s="93">
        <v>0</v>
      </c>
      <c r="CE74" s="95">
        <v>0</v>
      </c>
      <c r="CF74" s="62"/>
      <c r="CG74" s="63">
        <v>11</v>
      </c>
      <c r="CH74" s="64">
        <v>0</v>
      </c>
      <c r="CI74" s="99" t="s">
        <v>197</v>
      </c>
      <c r="CJ74" s="63">
        <v>0</v>
      </c>
      <c r="CK74" s="64">
        <v>0</v>
      </c>
      <c r="CL74" s="65">
        <v>0</v>
      </c>
      <c r="CM74" s="100" t="s">
        <v>865</v>
      </c>
      <c r="CN74" s="63">
        <v>9</v>
      </c>
      <c r="CO74" s="64">
        <v>2</v>
      </c>
      <c r="CP74" s="65">
        <f t="shared" si="4"/>
        <v>11</v>
      </c>
      <c r="CQ74" s="63">
        <v>0</v>
      </c>
      <c r="CR74" s="64">
        <v>0</v>
      </c>
      <c r="CS74" s="65">
        <v>0</v>
      </c>
      <c r="CT74" s="63">
        <v>5</v>
      </c>
      <c r="CU74" s="64">
        <v>1</v>
      </c>
      <c r="CV74" s="65">
        <v>6</v>
      </c>
      <c r="CW74" s="63">
        <v>4</v>
      </c>
      <c r="CX74" s="64">
        <v>1</v>
      </c>
      <c r="CY74" s="65">
        <v>5</v>
      </c>
      <c r="CZ74" s="63">
        <v>0</v>
      </c>
      <c r="DA74" s="64">
        <v>0</v>
      </c>
      <c r="DB74" s="65">
        <v>0</v>
      </c>
      <c r="DC74" s="63">
        <v>0</v>
      </c>
      <c r="DD74" s="64">
        <v>0</v>
      </c>
      <c r="DE74" s="65">
        <v>0</v>
      </c>
      <c r="DF74" s="63">
        <v>1</v>
      </c>
      <c r="DG74" s="64">
        <v>1</v>
      </c>
      <c r="DH74" s="65">
        <v>2</v>
      </c>
      <c r="DI74" s="63">
        <v>5</v>
      </c>
      <c r="DJ74" s="64">
        <v>0</v>
      </c>
      <c r="DK74" s="65">
        <v>5</v>
      </c>
      <c r="DL74" s="63">
        <v>3</v>
      </c>
      <c r="DM74" s="64">
        <v>1</v>
      </c>
      <c r="DN74" s="65">
        <v>4</v>
      </c>
      <c r="DO74" s="63">
        <v>9</v>
      </c>
      <c r="DP74" s="64">
        <v>2</v>
      </c>
      <c r="DQ74" s="65">
        <v>11</v>
      </c>
      <c r="DR74" s="63">
        <v>0</v>
      </c>
      <c r="DS74" s="64">
        <v>0</v>
      </c>
      <c r="DT74" s="65">
        <v>0</v>
      </c>
      <c r="DU74" s="63">
        <v>0</v>
      </c>
      <c r="DV74" s="64">
        <v>0</v>
      </c>
      <c r="DW74" s="65">
        <v>0</v>
      </c>
      <c r="DX74" s="97"/>
      <c r="DY74" s="98"/>
      <c r="DZ74" s="99"/>
      <c r="EA74" s="97"/>
      <c r="EB74" s="98"/>
      <c r="EC74" s="99"/>
      <c r="ED74" s="97"/>
      <c r="EE74" s="98"/>
      <c r="EF74" s="99"/>
      <c r="EG74" s="62"/>
      <c r="EH74" s="63"/>
      <c r="EI74" s="64"/>
      <c r="EJ74" s="65"/>
      <c r="EK74" s="63"/>
      <c r="EL74" s="64"/>
      <c r="EM74" s="65"/>
      <c r="EN74" s="63"/>
      <c r="EO74" s="64"/>
      <c r="EP74" s="65"/>
      <c r="EQ74" s="63"/>
      <c r="ER74" s="64"/>
      <c r="ES74" s="65"/>
      <c r="ET74" s="56">
        <v>0</v>
      </c>
      <c r="EU74" s="70">
        <v>0</v>
      </c>
      <c r="EV74" s="70"/>
      <c r="EW74" s="70">
        <v>0</v>
      </c>
      <c r="EX74" s="71"/>
      <c r="EY74" s="70"/>
      <c r="EZ74" s="71"/>
      <c r="FA74" s="60"/>
      <c r="FB74" s="56">
        <v>0</v>
      </c>
      <c r="FC74" s="70">
        <v>0</v>
      </c>
      <c r="FD74" s="70"/>
      <c r="FE74" s="70">
        <v>0</v>
      </c>
      <c r="FF74" s="70"/>
      <c r="FG74" s="70"/>
      <c r="FH74" s="71"/>
      <c r="FI74" s="60"/>
      <c r="FJ74" s="63" t="s">
        <v>1741</v>
      </c>
      <c r="FK74" s="70">
        <v>0</v>
      </c>
      <c r="FL74" s="70">
        <v>0</v>
      </c>
      <c r="FM74" s="70">
        <v>0</v>
      </c>
      <c r="FN74" s="71"/>
      <c r="FO74" s="72"/>
      <c r="FP74" s="71"/>
      <c r="FQ74" s="60"/>
      <c r="FR74" s="73">
        <v>0</v>
      </c>
      <c r="FS74" s="74">
        <v>0</v>
      </c>
      <c r="FT74" s="74">
        <v>0</v>
      </c>
      <c r="FU74" s="75"/>
      <c r="FV74" s="74"/>
      <c r="FW74" s="76"/>
      <c r="FX74" s="77"/>
      <c r="FY74" s="56">
        <v>0</v>
      </c>
      <c r="FZ74" s="70">
        <v>0</v>
      </c>
      <c r="GA74" s="70"/>
      <c r="GB74" s="70">
        <v>0</v>
      </c>
      <c r="GC74" s="71"/>
      <c r="GD74" s="70"/>
      <c r="GE74" s="71"/>
      <c r="GF74" s="71"/>
      <c r="GG74" s="57"/>
      <c r="GH74" s="56">
        <v>0</v>
      </c>
      <c r="GI74" s="70">
        <v>0</v>
      </c>
      <c r="GJ74" s="70"/>
      <c r="GK74" s="70">
        <v>0</v>
      </c>
      <c r="GL74" s="71"/>
      <c r="GM74" s="70"/>
      <c r="GN74" s="71"/>
      <c r="GO74" s="71"/>
      <c r="GP74" s="57"/>
      <c r="GQ74" s="56">
        <v>0</v>
      </c>
      <c r="GR74" s="70">
        <v>0</v>
      </c>
      <c r="GS74" s="70"/>
      <c r="GT74" s="70">
        <v>0</v>
      </c>
      <c r="GU74" s="71"/>
      <c r="GV74" s="70"/>
      <c r="GW74" s="71"/>
      <c r="GX74" s="71"/>
      <c r="GY74" s="57"/>
      <c r="GZ74" s="63">
        <v>0</v>
      </c>
      <c r="HA74" s="70">
        <v>0</v>
      </c>
      <c r="HB74" s="70">
        <v>0</v>
      </c>
      <c r="HC74" s="70"/>
      <c r="HD74" s="70">
        <v>0</v>
      </c>
      <c r="HE74" s="71"/>
      <c r="HF74" s="70"/>
      <c r="HG74" s="71"/>
      <c r="HH74" s="71"/>
      <c r="HI74" s="57"/>
      <c r="HJ74" s="63" t="s">
        <v>959</v>
      </c>
      <c r="HK74" s="70">
        <v>35</v>
      </c>
      <c r="HL74" s="101"/>
      <c r="HM74" s="101"/>
      <c r="HN74" s="70">
        <v>30</v>
      </c>
      <c r="HO74" s="71"/>
      <c r="HP74" s="70">
        <v>12</v>
      </c>
      <c r="HQ74" s="81">
        <v>1</v>
      </c>
      <c r="HR74" s="71"/>
      <c r="HS74" s="65" t="s">
        <v>960</v>
      </c>
      <c r="HT74" s="78">
        <v>50</v>
      </c>
      <c r="HU74" s="78">
        <v>0.02</v>
      </c>
      <c r="HV74" s="88"/>
      <c r="HW74" s="52"/>
      <c r="HX74" s="79" t="s">
        <v>975</v>
      </c>
      <c r="HY74" s="70">
        <v>0</v>
      </c>
      <c r="HZ74" s="70">
        <v>0</v>
      </c>
      <c r="IA74" s="70"/>
      <c r="IB74" s="70">
        <v>0</v>
      </c>
      <c r="IC74" s="70">
        <v>0</v>
      </c>
      <c r="ID74" s="71">
        <v>0</v>
      </c>
      <c r="IE74" s="71">
        <v>0</v>
      </c>
      <c r="IF74" s="80">
        <v>0</v>
      </c>
      <c r="IG74" s="56">
        <v>0</v>
      </c>
      <c r="IH74" s="70">
        <v>0</v>
      </c>
      <c r="II74" s="70"/>
      <c r="IJ74" s="70">
        <v>0</v>
      </c>
      <c r="IK74" s="70"/>
      <c r="IL74" s="71"/>
      <c r="IM74" s="60"/>
      <c r="IN74" s="56">
        <v>0</v>
      </c>
      <c r="IO74" s="70">
        <v>0</v>
      </c>
      <c r="IP74" s="70"/>
      <c r="IQ74" s="70">
        <v>0</v>
      </c>
      <c r="IR74" s="70"/>
      <c r="IS74" s="71"/>
      <c r="IT74" s="71"/>
      <c r="IU74" s="65"/>
      <c r="IV74" s="51"/>
    </row>
    <row r="75" spans="1:256" ht="57">
      <c r="A75" s="36">
        <v>73</v>
      </c>
      <c r="B75" s="51" t="s">
        <v>1843</v>
      </c>
      <c r="C75" s="51" t="s">
        <v>2066</v>
      </c>
      <c r="D75" s="51" t="s">
        <v>2068</v>
      </c>
      <c r="E75" s="51" t="s">
        <v>566</v>
      </c>
      <c r="F75" s="51" t="s">
        <v>567</v>
      </c>
      <c r="G75" s="51"/>
      <c r="H75" s="51" t="s">
        <v>2069</v>
      </c>
      <c r="I75" s="51" t="s">
        <v>2070</v>
      </c>
      <c r="J75" s="51"/>
      <c r="K75" s="51" t="s">
        <v>1551</v>
      </c>
      <c r="L75" s="51" t="s">
        <v>1841</v>
      </c>
      <c r="M75" s="51"/>
      <c r="N75" s="52" t="s">
        <v>2071</v>
      </c>
      <c r="O75" s="51" t="s">
        <v>1843</v>
      </c>
      <c r="P75" s="53" t="s">
        <v>2072</v>
      </c>
      <c r="Q75" s="53" t="s">
        <v>2073</v>
      </c>
      <c r="R75" s="53" t="s">
        <v>162</v>
      </c>
      <c r="S75" s="52"/>
      <c r="T75" s="54" t="s">
        <v>2074</v>
      </c>
      <c r="U75" s="52"/>
      <c r="V75" s="52"/>
      <c r="W75" s="51" t="s">
        <v>2075</v>
      </c>
      <c r="X75" s="51" t="s">
        <v>2076</v>
      </c>
      <c r="Y75" s="51" t="s">
        <v>1110</v>
      </c>
      <c r="Z75" s="51"/>
      <c r="AA75" s="51" t="s">
        <v>160</v>
      </c>
      <c r="AB75" s="51" t="s">
        <v>161</v>
      </c>
      <c r="AC75" s="51" t="s">
        <v>1199</v>
      </c>
      <c r="AD75" s="53" t="s">
        <v>2072</v>
      </c>
      <c r="AE75" s="53" t="s">
        <v>2073</v>
      </c>
      <c r="AF75" s="53" t="s">
        <v>162</v>
      </c>
      <c r="AG75" s="52"/>
      <c r="AH75" s="54" t="s">
        <v>163</v>
      </c>
      <c r="AI75" s="52"/>
      <c r="AJ75" s="51"/>
      <c r="AK75" s="51" t="s">
        <v>164</v>
      </c>
      <c r="AL75" s="51">
        <v>1996</v>
      </c>
      <c r="AM75" s="51">
        <f t="shared" si="5"/>
        <v>11</v>
      </c>
      <c r="AN75" s="51" t="s">
        <v>555</v>
      </c>
      <c r="AO75" s="51"/>
      <c r="AP75" s="51" t="s">
        <v>975</v>
      </c>
      <c r="AQ75" s="51" t="s">
        <v>165</v>
      </c>
      <c r="AR75" s="51"/>
      <c r="AS75" s="52"/>
      <c r="AT75" s="52"/>
      <c r="AU75" s="52"/>
      <c r="AV75" s="52"/>
      <c r="AW75" s="52"/>
      <c r="AX75" s="52"/>
      <c r="AY75" s="52"/>
      <c r="AZ75" s="52"/>
      <c r="BA75" s="52"/>
      <c r="BB75" s="52"/>
      <c r="BC75" s="52"/>
      <c r="BD75" s="52"/>
      <c r="BE75" s="51"/>
      <c r="BF75" s="52"/>
      <c r="BG75" s="55" t="s">
        <v>166</v>
      </c>
      <c r="BH75" s="52" t="s">
        <v>2072</v>
      </c>
      <c r="BI75" s="52" t="s">
        <v>162</v>
      </c>
      <c r="BJ75" s="54" t="s">
        <v>167</v>
      </c>
      <c r="BK75" s="51"/>
      <c r="BL75" s="51"/>
      <c r="BM75" s="51" t="s">
        <v>1736</v>
      </c>
      <c r="BN75" s="51" t="s">
        <v>168</v>
      </c>
      <c r="BO75" s="56">
        <v>6</v>
      </c>
      <c r="BP75" s="109"/>
      <c r="BQ75" s="108"/>
      <c r="BR75" s="109"/>
      <c r="BS75" s="108"/>
      <c r="BT75" s="109"/>
      <c r="BU75" s="92"/>
      <c r="BV75" s="106"/>
      <c r="BW75" s="105"/>
      <c r="BX75" s="106"/>
      <c r="BY75" s="105"/>
      <c r="BZ75" s="106"/>
      <c r="CA75" s="105"/>
      <c r="CB75" s="106"/>
      <c r="CC75" s="105"/>
      <c r="CD75" s="106"/>
      <c r="CE75" s="107"/>
      <c r="CF75" s="62"/>
      <c r="CG75" s="63">
        <v>6</v>
      </c>
      <c r="CH75" s="64">
        <v>0</v>
      </c>
      <c r="CI75" s="65">
        <v>0</v>
      </c>
      <c r="CJ75" s="63">
        <v>0</v>
      </c>
      <c r="CK75" s="64">
        <v>0</v>
      </c>
      <c r="CL75" s="65">
        <v>0</v>
      </c>
      <c r="CM75" s="100"/>
      <c r="CN75" s="63">
        <v>4</v>
      </c>
      <c r="CO75" s="64">
        <v>2</v>
      </c>
      <c r="CP75" s="65">
        <f t="shared" si="4"/>
        <v>6</v>
      </c>
      <c r="CQ75" s="63">
        <v>0</v>
      </c>
      <c r="CR75" s="64">
        <v>0</v>
      </c>
      <c r="CS75" s="65">
        <v>0</v>
      </c>
      <c r="CT75" s="63">
        <v>1</v>
      </c>
      <c r="CU75" s="64">
        <v>0</v>
      </c>
      <c r="CV75" s="65">
        <v>1</v>
      </c>
      <c r="CW75" s="63">
        <v>3</v>
      </c>
      <c r="CX75" s="64">
        <v>2</v>
      </c>
      <c r="CY75" s="65">
        <v>5</v>
      </c>
      <c r="CZ75" s="63">
        <v>0</v>
      </c>
      <c r="DA75" s="64">
        <v>0</v>
      </c>
      <c r="DB75" s="65">
        <v>0</v>
      </c>
      <c r="DC75" s="63">
        <v>0</v>
      </c>
      <c r="DD75" s="64">
        <v>0</v>
      </c>
      <c r="DE75" s="65">
        <v>0</v>
      </c>
      <c r="DF75" s="63">
        <v>0</v>
      </c>
      <c r="DG75" s="64">
        <v>1</v>
      </c>
      <c r="DH75" s="65">
        <v>1</v>
      </c>
      <c r="DI75" s="63">
        <v>3</v>
      </c>
      <c r="DJ75" s="64">
        <v>0</v>
      </c>
      <c r="DK75" s="65">
        <v>3</v>
      </c>
      <c r="DL75" s="63">
        <v>1</v>
      </c>
      <c r="DM75" s="64">
        <v>1</v>
      </c>
      <c r="DN75" s="65">
        <v>2</v>
      </c>
      <c r="DO75" s="63">
        <v>4</v>
      </c>
      <c r="DP75" s="64">
        <v>2</v>
      </c>
      <c r="DQ75" s="65">
        <v>6</v>
      </c>
      <c r="DR75" s="63">
        <v>0</v>
      </c>
      <c r="DS75" s="64">
        <v>0</v>
      </c>
      <c r="DT75" s="65">
        <v>0</v>
      </c>
      <c r="DU75" s="63">
        <v>0</v>
      </c>
      <c r="DV75" s="64">
        <v>0</v>
      </c>
      <c r="DW75" s="65">
        <v>0</v>
      </c>
      <c r="DX75" s="97"/>
      <c r="DY75" s="98"/>
      <c r="DZ75" s="99"/>
      <c r="EA75" s="97"/>
      <c r="EB75" s="98"/>
      <c r="EC75" s="99"/>
      <c r="ED75" s="97"/>
      <c r="EE75" s="98"/>
      <c r="EF75" s="99"/>
      <c r="EG75" s="62"/>
      <c r="EH75" s="63"/>
      <c r="EI75" s="64"/>
      <c r="EJ75" s="65"/>
      <c r="EK75" s="63"/>
      <c r="EL75" s="64"/>
      <c r="EM75" s="65"/>
      <c r="EN75" s="63"/>
      <c r="EO75" s="64"/>
      <c r="EP75" s="65"/>
      <c r="EQ75" s="63"/>
      <c r="ER75" s="64"/>
      <c r="ES75" s="65"/>
      <c r="ET75" s="56">
        <v>0</v>
      </c>
      <c r="EU75" s="70">
        <v>0</v>
      </c>
      <c r="EV75" s="70"/>
      <c r="EW75" s="70">
        <v>0</v>
      </c>
      <c r="EX75" s="71"/>
      <c r="EY75" s="70"/>
      <c r="EZ75" s="71"/>
      <c r="FA75" s="60"/>
      <c r="FB75" s="56">
        <v>0</v>
      </c>
      <c r="FC75" s="70">
        <v>0</v>
      </c>
      <c r="FD75" s="70"/>
      <c r="FE75" s="70">
        <v>0</v>
      </c>
      <c r="FF75" s="70"/>
      <c r="FG75" s="70"/>
      <c r="FH75" s="71"/>
      <c r="FI75" s="60"/>
      <c r="FJ75" s="63" t="s">
        <v>1741</v>
      </c>
      <c r="FK75" s="70">
        <v>0</v>
      </c>
      <c r="FL75" s="70">
        <v>0</v>
      </c>
      <c r="FM75" s="70">
        <v>0</v>
      </c>
      <c r="FN75" s="71"/>
      <c r="FO75" s="72"/>
      <c r="FP75" s="71"/>
      <c r="FQ75" s="60"/>
      <c r="FR75" s="73">
        <v>0</v>
      </c>
      <c r="FS75" s="74">
        <v>0</v>
      </c>
      <c r="FT75" s="74">
        <v>0</v>
      </c>
      <c r="FU75" s="75"/>
      <c r="FV75" s="74"/>
      <c r="FW75" s="76"/>
      <c r="FX75" s="77"/>
      <c r="FY75" s="56">
        <v>0</v>
      </c>
      <c r="FZ75" s="70">
        <v>0</v>
      </c>
      <c r="GA75" s="70"/>
      <c r="GB75" s="70">
        <v>0</v>
      </c>
      <c r="GC75" s="71"/>
      <c r="GD75" s="70"/>
      <c r="GE75" s="71"/>
      <c r="GF75" s="71"/>
      <c r="GG75" s="57" t="s">
        <v>1741</v>
      </c>
      <c r="GH75" s="56">
        <v>0</v>
      </c>
      <c r="GI75" s="70">
        <v>0</v>
      </c>
      <c r="GJ75" s="70"/>
      <c r="GK75" s="70">
        <v>0</v>
      </c>
      <c r="GL75" s="71"/>
      <c r="GM75" s="70"/>
      <c r="GN75" s="71"/>
      <c r="GO75" s="71"/>
      <c r="GP75" s="57" t="s">
        <v>1741</v>
      </c>
      <c r="GQ75" s="56">
        <v>0</v>
      </c>
      <c r="GR75" s="70">
        <v>0</v>
      </c>
      <c r="GS75" s="70"/>
      <c r="GT75" s="70">
        <v>0</v>
      </c>
      <c r="GU75" s="71"/>
      <c r="GV75" s="70"/>
      <c r="GW75" s="71"/>
      <c r="GX75" s="71"/>
      <c r="GY75" s="57"/>
      <c r="GZ75" s="63">
        <v>0</v>
      </c>
      <c r="HA75" s="70">
        <v>0</v>
      </c>
      <c r="HB75" s="70">
        <v>0</v>
      </c>
      <c r="HC75" s="70"/>
      <c r="HD75" s="70">
        <v>0</v>
      </c>
      <c r="HE75" s="71"/>
      <c r="HF75" s="70"/>
      <c r="HG75" s="71"/>
      <c r="HH75" s="71"/>
      <c r="HI75" s="57">
        <v>0</v>
      </c>
      <c r="HJ75" s="63"/>
      <c r="HK75" s="70">
        <v>0</v>
      </c>
      <c r="HL75" s="70">
        <v>0</v>
      </c>
      <c r="HM75" s="70"/>
      <c r="HN75" s="70">
        <v>0</v>
      </c>
      <c r="HO75" s="71"/>
      <c r="HP75" s="70"/>
      <c r="HQ75" s="71"/>
      <c r="HR75" s="71"/>
      <c r="HS75" s="65"/>
      <c r="HT75" s="88"/>
      <c r="HU75" s="88"/>
      <c r="HV75" s="88"/>
      <c r="HW75" s="52"/>
      <c r="HX75" s="79" t="s">
        <v>975</v>
      </c>
      <c r="HY75" s="70">
        <v>0</v>
      </c>
      <c r="HZ75" s="70">
        <v>0</v>
      </c>
      <c r="IA75" s="70"/>
      <c r="IB75" s="70">
        <v>0</v>
      </c>
      <c r="IC75" s="70">
        <v>0</v>
      </c>
      <c r="ID75" s="71">
        <v>0</v>
      </c>
      <c r="IE75" s="71">
        <v>0</v>
      </c>
      <c r="IF75" s="80"/>
      <c r="IG75" s="56">
        <v>8</v>
      </c>
      <c r="IH75" s="70">
        <v>0</v>
      </c>
      <c r="II75" s="70"/>
      <c r="IJ75" s="101"/>
      <c r="IK75" s="70">
        <v>12</v>
      </c>
      <c r="IL75" s="81">
        <v>1</v>
      </c>
      <c r="IM75" s="60"/>
      <c r="IN75" s="56">
        <v>0</v>
      </c>
      <c r="IO75" s="70">
        <v>0</v>
      </c>
      <c r="IP75" s="70"/>
      <c r="IQ75" s="70">
        <v>0</v>
      </c>
      <c r="IR75" s="70"/>
      <c r="IS75" s="81"/>
      <c r="IT75" s="81"/>
      <c r="IU75" s="80"/>
      <c r="IV75" s="51"/>
    </row>
    <row r="76" spans="1:256" ht="38.25">
      <c r="A76" s="36">
        <v>74</v>
      </c>
      <c r="B76" s="51" t="s">
        <v>1843</v>
      </c>
      <c r="C76" s="51" t="s">
        <v>1879</v>
      </c>
      <c r="D76" s="51"/>
      <c r="E76" s="51" t="s">
        <v>111</v>
      </c>
      <c r="F76" s="51" t="s">
        <v>567</v>
      </c>
      <c r="G76" s="51"/>
      <c r="H76" s="51" t="s">
        <v>1880</v>
      </c>
      <c r="I76" s="51" t="s">
        <v>657</v>
      </c>
      <c r="J76" s="51"/>
      <c r="K76" s="51" t="s">
        <v>1881</v>
      </c>
      <c r="L76" s="51" t="s">
        <v>1882</v>
      </c>
      <c r="M76" s="51" t="s">
        <v>1882</v>
      </c>
      <c r="N76" s="52" t="s">
        <v>1883</v>
      </c>
      <c r="O76" s="51" t="s">
        <v>1843</v>
      </c>
      <c r="P76" s="53" t="s">
        <v>1884</v>
      </c>
      <c r="Q76" s="52"/>
      <c r="R76" s="53" t="s">
        <v>1885</v>
      </c>
      <c r="S76" s="52"/>
      <c r="T76" s="54" t="s">
        <v>1886</v>
      </c>
      <c r="U76" s="52"/>
      <c r="V76" s="51"/>
      <c r="W76" s="52"/>
      <c r="X76" s="52"/>
      <c r="Y76" s="52"/>
      <c r="Z76" s="52"/>
      <c r="AA76" s="52"/>
      <c r="AB76" s="52"/>
      <c r="AC76" s="52"/>
      <c r="AD76" s="52"/>
      <c r="AE76" s="52"/>
      <c r="AF76" s="52"/>
      <c r="AG76" s="52"/>
      <c r="AH76" s="52"/>
      <c r="AI76" s="52"/>
      <c r="AJ76" s="51"/>
      <c r="AK76" s="51"/>
      <c r="AL76" s="51">
        <v>1980</v>
      </c>
      <c r="AM76" s="51">
        <f t="shared" si="5"/>
        <v>27</v>
      </c>
      <c r="AN76" s="51" t="s">
        <v>1201</v>
      </c>
      <c r="AO76" s="51"/>
      <c r="AP76" s="51" t="s">
        <v>975</v>
      </c>
      <c r="AQ76" s="51" t="s">
        <v>722</v>
      </c>
      <c r="AR76" s="51"/>
      <c r="AS76" s="51" t="s">
        <v>1206</v>
      </c>
      <c r="AT76" s="51" t="s">
        <v>1882</v>
      </c>
      <c r="AU76" s="51" t="s">
        <v>1882</v>
      </c>
      <c r="AV76" s="51" t="s">
        <v>1843</v>
      </c>
      <c r="AW76" s="51">
        <v>5019</v>
      </c>
      <c r="AX76" s="52"/>
      <c r="AY76" s="52"/>
      <c r="AZ76" s="52"/>
      <c r="BA76" s="52"/>
      <c r="BB76" s="52"/>
      <c r="BC76" s="52"/>
      <c r="BD76" s="51">
        <v>1985</v>
      </c>
      <c r="BE76" s="51"/>
      <c r="BF76" s="51" t="s">
        <v>975</v>
      </c>
      <c r="BG76" s="55" t="s">
        <v>1887</v>
      </c>
      <c r="BH76" s="52" t="s">
        <v>1884</v>
      </c>
      <c r="BI76" s="52" t="s">
        <v>1885</v>
      </c>
      <c r="BJ76" s="54" t="s">
        <v>1888</v>
      </c>
      <c r="BK76" s="51"/>
      <c r="BL76" s="51"/>
      <c r="BM76" s="51" t="s">
        <v>975</v>
      </c>
      <c r="BN76" s="51"/>
      <c r="BO76" s="56">
        <v>140</v>
      </c>
      <c r="BP76" s="57">
        <v>4</v>
      </c>
      <c r="BQ76" s="56">
        <v>800</v>
      </c>
      <c r="BR76" s="57">
        <v>500</v>
      </c>
      <c r="BS76" s="56">
        <v>50</v>
      </c>
      <c r="BT76" s="57">
        <v>1</v>
      </c>
      <c r="BU76" s="92"/>
      <c r="BV76" s="106"/>
      <c r="BW76" s="105"/>
      <c r="BX76" s="106"/>
      <c r="BY76" s="105"/>
      <c r="BZ76" s="106"/>
      <c r="CA76" s="105"/>
      <c r="CB76" s="106"/>
      <c r="CC76" s="105"/>
      <c r="CD76" s="106"/>
      <c r="CE76" s="107"/>
      <c r="CF76" s="62"/>
      <c r="CG76" s="63">
        <v>4</v>
      </c>
      <c r="CH76" s="64">
        <v>0</v>
      </c>
      <c r="CI76" s="65">
        <v>0</v>
      </c>
      <c r="CJ76" s="63">
        <v>0</v>
      </c>
      <c r="CK76" s="64">
        <v>0</v>
      </c>
      <c r="CL76" s="65">
        <v>6</v>
      </c>
      <c r="CM76" s="100"/>
      <c r="CN76" s="63">
        <v>4</v>
      </c>
      <c r="CO76" s="64">
        <v>0</v>
      </c>
      <c r="CP76" s="65">
        <f t="shared" si="4"/>
        <v>4</v>
      </c>
      <c r="CQ76" s="63">
        <v>0</v>
      </c>
      <c r="CR76" s="64">
        <v>0</v>
      </c>
      <c r="CS76" s="65">
        <v>0</v>
      </c>
      <c r="CT76" s="63">
        <v>1</v>
      </c>
      <c r="CU76" s="64">
        <v>0</v>
      </c>
      <c r="CV76" s="65">
        <v>1</v>
      </c>
      <c r="CW76" s="63">
        <v>3</v>
      </c>
      <c r="CX76" s="64">
        <v>0</v>
      </c>
      <c r="CY76" s="65">
        <v>3</v>
      </c>
      <c r="CZ76" s="63">
        <v>0</v>
      </c>
      <c r="DA76" s="64">
        <v>0</v>
      </c>
      <c r="DB76" s="65">
        <v>0</v>
      </c>
      <c r="DC76" s="63">
        <v>0</v>
      </c>
      <c r="DD76" s="64">
        <v>0</v>
      </c>
      <c r="DE76" s="65">
        <v>0</v>
      </c>
      <c r="DF76" s="63">
        <v>0</v>
      </c>
      <c r="DG76" s="64">
        <v>0</v>
      </c>
      <c r="DH76" s="65">
        <v>0</v>
      </c>
      <c r="DI76" s="63">
        <v>4</v>
      </c>
      <c r="DJ76" s="64">
        <v>0</v>
      </c>
      <c r="DK76" s="65">
        <v>4</v>
      </c>
      <c r="DL76" s="63">
        <v>0</v>
      </c>
      <c r="DM76" s="64">
        <v>0</v>
      </c>
      <c r="DN76" s="65">
        <v>0</v>
      </c>
      <c r="DO76" s="63">
        <v>4</v>
      </c>
      <c r="DP76" s="64">
        <v>0</v>
      </c>
      <c r="DQ76" s="65">
        <v>4</v>
      </c>
      <c r="DR76" s="63">
        <v>0</v>
      </c>
      <c r="DS76" s="64">
        <v>0</v>
      </c>
      <c r="DT76" s="65">
        <v>0</v>
      </c>
      <c r="DU76" s="63">
        <v>0</v>
      </c>
      <c r="DV76" s="64">
        <v>0</v>
      </c>
      <c r="DW76" s="65">
        <v>0</v>
      </c>
      <c r="DX76" s="63">
        <v>0</v>
      </c>
      <c r="DY76" s="64">
        <v>0</v>
      </c>
      <c r="DZ76" s="65">
        <v>0</v>
      </c>
      <c r="EA76" s="63">
        <v>0</v>
      </c>
      <c r="EB76" s="64">
        <v>0</v>
      </c>
      <c r="EC76" s="65">
        <v>0</v>
      </c>
      <c r="ED76" s="63">
        <v>4</v>
      </c>
      <c r="EE76" s="64">
        <v>0</v>
      </c>
      <c r="EF76" s="65">
        <v>4</v>
      </c>
      <c r="EG76" s="62"/>
      <c r="EH76" s="63"/>
      <c r="EI76" s="64"/>
      <c r="EJ76" s="65"/>
      <c r="EK76" s="63"/>
      <c r="EL76" s="64"/>
      <c r="EM76" s="65"/>
      <c r="EN76" s="63"/>
      <c r="EO76" s="64"/>
      <c r="EP76" s="65"/>
      <c r="EQ76" s="63"/>
      <c r="ER76" s="64"/>
      <c r="ES76" s="65"/>
      <c r="ET76" s="70">
        <v>0</v>
      </c>
      <c r="EU76" s="70">
        <v>0</v>
      </c>
      <c r="EV76" s="70"/>
      <c r="EW76" s="70">
        <v>0</v>
      </c>
      <c r="EX76" s="71"/>
      <c r="EY76" s="70"/>
      <c r="EZ76" s="71"/>
      <c r="FA76" s="60"/>
      <c r="FB76" s="70">
        <v>0</v>
      </c>
      <c r="FC76" s="70">
        <v>0</v>
      </c>
      <c r="FD76" s="70"/>
      <c r="FE76" s="70">
        <v>0</v>
      </c>
      <c r="FF76" s="70"/>
      <c r="FG76" s="70"/>
      <c r="FH76" s="71"/>
      <c r="FI76" s="60"/>
      <c r="FJ76" s="64" t="s">
        <v>1741</v>
      </c>
      <c r="FK76" s="70">
        <v>0</v>
      </c>
      <c r="FL76" s="70">
        <v>0</v>
      </c>
      <c r="FM76" s="70">
        <v>0</v>
      </c>
      <c r="FN76" s="71"/>
      <c r="FO76" s="72"/>
      <c r="FP76" s="71"/>
      <c r="FQ76" s="60"/>
      <c r="FR76" s="74">
        <v>0</v>
      </c>
      <c r="FS76" s="74">
        <v>0</v>
      </c>
      <c r="FT76" s="74">
        <v>0</v>
      </c>
      <c r="FU76" s="75"/>
      <c r="FV76" s="74"/>
      <c r="FW76" s="76"/>
      <c r="FX76" s="77"/>
      <c r="FY76" s="70">
        <v>0</v>
      </c>
      <c r="FZ76" s="70">
        <v>0</v>
      </c>
      <c r="GA76" s="70"/>
      <c r="GB76" s="70">
        <v>0</v>
      </c>
      <c r="GC76" s="71"/>
      <c r="GD76" s="70"/>
      <c r="GE76" s="71"/>
      <c r="GF76" s="71"/>
      <c r="GG76" s="57" t="s">
        <v>1741</v>
      </c>
      <c r="GH76" s="70">
        <v>0</v>
      </c>
      <c r="GI76" s="70">
        <v>0</v>
      </c>
      <c r="GJ76" s="70"/>
      <c r="GK76" s="70">
        <v>0</v>
      </c>
      <c r="GL76" s="71"/>
      <c r="GM76" s="70"/>
      <c r="GN76" s="71"/>
      <c r="GO76" s="71"/>
      <c r="GP76" s="57" t="s">
        <v>1741</v>
      </c>
      <c r="GQ76" s="70">
        <v>0</v>
      </c>
      <c r="GR76" s="70">
        <v>1</v>
      </c>
      <c r="GS76" s="70"/>
      <c r="GT76" s="70">
        <v>1</v>
      </c>
      <c r="GU76" s="71">
        <v>0</v>
      </c>
      <c r="GV76" s="70">
        <v>48</v>
      </c>
      <c r="GW76" s="71">
        <v>0</v>
      </c>
      <c r="GX76" s="71">
        <v>0</v>
      </c>
      <c r="GY76" s="57" t="s">
        <v>1139</v>
      </c>
      <c r="GZ76" s="64" t="s">
        <v>1545</v>
      </c>
      <c r="HA76" s="70">
        <v>50</v>
      </c>
      <c r="HB76" s="70">
        <v>50</v>
      </c>
      <c r="HC76" s="70"/>
      <c r="HD76" s="70">
        <v>50</v>
      </c>
      <c r="HE76" s="71"/>
      <c r="HF76" s="70"/>
      <c r="HG76" s="71"/>
      <c r="HH76" s="71"/>
      <c r="HI76" s="70">
        <v>0</v>
      </c>
      <c r="HJ76" s="64"/>
      <c r="HK76" s="70">
        <v>0</v>
      </c>
      <c r="HL76" s="70">
        <v>0</v>
      </c>
      <c r="HM76" s="70"/>
      <c r="HN76" s="70">
        <v>0</v>
      </c>
      <c r="HO76" s="71"/>
      <c r="HP76" s="70"/>
      <c r="HQ76" s="71"/>
      <c r="HR76" s="71"/>
      <c r="HS76" s="65"/>
      <c r="HT76" s="78">
        <v>45</v>
      </c>
      <c r="HU76" s="78">
        <v>5</v>
      </c>
      <c r="HV76" s="88"/>
      <c r="HW76" s="52"/>
      <c r="HX76" s="79" t="s">
        <v>975</v>
      </c>
      <c r="HY76" s="70">
        <v>0</v>
      </c>
      <c r="HZ76" s="70"/>
      <c r="IA76" s="70"/>
      <c r="IB76" s="70">
        <v>0</v>
      </c>
      <c r="IC76" s="70">
        <v>0</v>
      </c>
      <c r="ID76" s="71">
        <v>0</v>
      </c>
      <c r="IE76" s="71">
        <v>0</v>
      </c>
      <c r="IF76" s="80"/>
      <c r="IG76" s="70">
        <v>0</v>
      </c>
      <c r="IH76" s="70">
        <v>0</v>
      </c>
      <c r="II76" s="70"/>
      <c r="IJ76" s="70">
        <v>0</v>
      </c>
      <c r="IK76" s="70"/>
      <c r="IL76" s="71"/>
      <c r="IM76" s="89"/>
      <c r="IN76" s="70">
        <v>0</v>
      </c>
      <c r="IO76" s="70">
        <v>0</v>
      </c>
      <c r="IP76" s="70"/>
      <c r="IQ76" s="70">
        <v>0</v>
      </c>
      <c r="IR76" s="70"/>
      <c r="IS76" s="71"/>
      <c r="IT76" s="71"/>
      <c r="IU76" s="80"/>
      <c r="IV76" s="51"/>
    </row>
    <row r="77" spans="1:256" ht="51">
      <c r="A77" s="36">
        <v>75</v>
      </c>
      <c r="B77" s="51" t="s">
        <v>1843</v>
      </c>
      <c r="C77" s="51" t="s">
        <v>159</v>
      </c>
      <c r="D77" s="51" t="s">
        <v>110</v>
      </c>
      <c r="E77" s="51" t="s">
        <v>548</v>
      </c>
      <c r="F77" s="51" t="s">
        <v>1331</v>
      </c>
      <c r="G77" s="51"/>
      <c r="H77" s="51" t="s">
        <v>1332</v>
      </c>
      <c r="I77" s="51" t="s">
        <v>1333</v>
      </c>
      <c r="J77" s="51"/>
      <c r="K77" s="51" t="s">
        <v>29</v>
      </c>
      <c r="L77" s="51" t="s">
        <v>1334</v>
      </c>
      <c r="M77" s="51" t="s">
        <v>1334</v>
      </c>
      <c r="N77" s="52" t="s">
        <v>1335</v>
      </c>
      <c r="O77" s="51" t="s">
        <v>1843</v>
      </c>
      <c r="P77" s="53" t="s">
        <v>1336</v>
      </c>
      <c r="Q77" s="53" t="s">
        <v>1337</v>
      </c>
      <c r="R77" s="53" t="s">
        <v>1338</v>
      </c>
      <c r="S77" s="53" t="s">
        <v>1339</v>
      </c>
      <c r="T77" s="54" t="s">
        <v>1340</v>
      </c>
      <c r="U77" s="52"/>
      <c r="V77" s="51"/>
      <c r="W77" s="51" t="s">
        <v>1341</v>
      </c>
      <c r="X77" s="51" t="s">
        <v>1112</v>
      </c>
      <c r="Y77" s="51" t="s">
        <v>1111</v>
      </c>
      <c r="Z77" s="51"/>
      <c r="AA77" s="51" t="s">
        <v>1113</v>
      </c>
      <c r="AB77" s="51" t="s">
        <v>24</v>
      </c>
      <c r="AC77" s="51" t="s">
        <v>1199</v>
      </c>
      <c r="AD77" s="53" t="s">
        <v>25</v>
      </c>
      <c r="AE77" s="53" t="s">
        <v>1336</v>
      </c>
      <c r="AF77" s="53" t="s">
        <v>1338</v>
      </c>
      <c r="AG77" s="53" t="s">
        <v>1339</v>
      </c>
      <c r="AH77" s="54" t="s">
        <v>26</v>
      </c>
      <c r="AI77" s="52"/>
      <c r="AJ77" s="51"/>
      <c r="AK77" s="51" t="s">
        <v>27</v>
      </c>
      <c r="AL77" s="51">
        <v>1975</v>
      </c>
      <c r="AM77" s="51">
        <f t="shared" si="5"/>
        <v>32</v>
      </c>
      <c r="AN77" s="51" t="s">
        <v>1201</v>
      </c>
      <c r="AO77" s="51"/>
      <c r="AP77" s="51" t="s">
        <v>975</v>
      </c>
      <c r="AQ77" s="51" t="s">
        <v>28</v>
      </c>
      <c r="AR77" s="51"/>
      <c r="AS77" s="51" t="s">
        <v>1206</v>
      </c>
      <c r="AT77" s="51" t="s">
        <v>1334</v>
      </c>
      <c r="AU77" s="51" t="s">
        <v>1334</v>
      </c>
      <c r="AV77" s="51" t="s">
        <v>1843</v>
      </c>
      <c r="AW77" s="51">
        <v>4000</v>
      </c>
      <c r="AX77" s="52" t="s">
        <v>1199</v>
      </c>
      <c r="AY77" s="51" t="s">
        <v>1199</v>
      </c>
      <c r="AZ77" s="52" t="s">
        <v>1199</v>
      </c>
      <c r="BA77" s="51" t="s">
        <v>1199</v>
      </c>
      <c r="BB77" s="51" t="s">
        <v>1199</v>
      </c>
      <c r="BC77" s="51" t="s">
        <v>1199</v>
      </c>
      <c r="BD77" s="51">
        <v>1999</v>
      </c>
      <c r="BE77" s="51"/>
      <c r="BF77" s="51" t="s">
        <v>1736</v>
      </c>
      <c r="BG77" s="55" t="s">
        <v>30</v>
      </c>
      <c r="BH77" s="52" t="s">
        <v>1336</v>
      </c>
      <c r="BI77" s="52" t="s">
        <v>1338</v>
      </c>
      <c r="BJ77" s="54" t="s">
        <v>1340</v>
      </c>
      <c r="BK77" s="51"/>
      <c r="BL77" s="51"/>
      <c r="BM77" s="51" t="s">
        <v>1736</v>
      </c>
      <c r="BN77" s="51" t="s">
        <v>641</v>
      </c>
      <c r="BO77" s="56">
        <v>180</v>
      </c>
      <c r="BP77" s="57">
        <v>3</v>
      </c>
      <c r="BQ77" s="56">
        <v>800</v>
      </c>
      <c r="BR77" s="57">
        <v>60</v>
      </c>
      <c r="BS77" s="56">
        <v>60</v>
      </c>
      <c r="BT77" s="57">
        <v>60</v>
      </c>
      <c r="BU77" s="92"/>
      <c r="BV77" s="106"/>
      <c r="BW77" s="105"/>
      <c r="BX77" s="106"/>
      <c r="BY77" s="105"/>
      <c r="BZ77" s="106"/>
      <c r="CA77" s="105"/>
      <c r="CB77" s="106"/>
      <c r="CC77" s="105"/>
      <c r="CD77" s="106"/>
      <c r="CE77" s="107"/>
      <c r="CF77" s="62"/>
      <c r="CG77" s="63">
        <v>3</v>
      </c>
      <c r="CH77" s="64">
        <v>0</v>
      </c>
      <c r="CI77" s="65">
        <v>0</v>
      </c>
      <c r="CJ77" s="63">
        <v>0</v>
      </c>
      <c r="CK77" s="64">
        <v>0</v>
      </c>
      <c r="CL77" s="65">
        <v>0</v>
      </c>
      <c r="CM77" s="69">
        <v>3</v>
      </c>
      <c r="CN77" s="63">
        <v>2</v>
      </c>
      <c r="CO77" s="64">
        <v>1</v>
      </c>
      <c r="CP77" s="65">
        <v>3</v>
      </c>
      <c r="CQ77" s="63">
        <v>0</v>
      </c>
      <c r="CR77" s="64">
        <v>0</v>
      </c>
      <c r="CS77" s="65">
        <v>3</v>
      </c>
      <c r="CT77" s="63">
        <v>2</v>
      </c>
      <c r="CU77" s="64">
        <v>0</v>
      </c>
      <c r="CV77" s="65">
        <v>0</v>
      </c>
      <c r="CW77" s="63">
        <v>0</v>
      </c>
      <c r="CX77" s="64">
        <v>1</v>
      </c>
      <c r="CY77" s="65">
        <v>1</v>
      </c>
      <c r="CZ77" s="63">
        <v>0</v>
      </c>
      <c r="DA77" s="64">
        <v>0</v>
      </c>
      <c r="DB77" s="65">
        <v>0</v>
      </c>
      <c r="DC77" s="63">
        <v>0</v>
      </c>
      <c r="DD77" s="64">
        <v>0</v>
      </c>
      <c r="DE77" s="65">
        <v>0</v>
      </c>
      <c r="DF77" s="63">
        <v>0</v>
      </c>
      <c r="DG77" s="64">
        <v>0</v>
      </c>
      <c r="DH77" s="65">
        <v>0</v>
      </c>
      <c r="DI77" s="63">
        <v>2</v>
      </c>
      <c r="DJ77" s="64">
        <v>0</v>
      </c>
      <c r="DK77" s="65">
        <v>2</v>
      </c>
      <c r="DL77" s="63">
        <v>0</v>
      </c>
      <c r="DM77" s="64">
        <v>1</v>
      </c>
      <c r="DN77" s="65">
        <v>1</v>
      </c>
      <c r="DO77" s="63">
        <v>2</v>
      </c>
      <c r="DP77" s="64">
        <v>1</v>
      </c>
      <c r="DQ77" s="65">
        <v>3</v>
      </c>
      <c r="DR77" s="63">
        <v>0</v>
      </c>
      <c r="DS77" s="64">
        <v>0</v>
      </c>
      <c r="DT77" s="65">
        <v>0</v>
      </c>
      <c r="DU77" s="63">
        <v>0</v>
      </c>
      <c r="DV77" s="64">
        <v>0</v>
      </c>
      <c r="DW77" s="65">
        <v>0</v>
      </c>
      <c r="DX77" s="63">
        <v>0</v>
      </c>
      <c r="DY77" s="64">
        <v>0</v>
      </c>
      <c r="DZ77" s="65">
        <v>0</v>
      </c>
      <c r="EA77" s="63">
        <v>2</v>
      </c>
      <c r="EB77" s="64">
        <v>1</v>
      </c>
      <c r="EC77" s="65">
        <v>3</v>
      </c>
      <c r="ED77" s="63">
        <v>2</v>
      </c>
      <c r="EE77" s="64">
        <v>0</v>
      </c>
      <c r="EF77" s="65">
        <v>2</v>
      </c>
      <c r="EG77" s="62"/>
      <c r="EH77" s="63"/>
      <c r="EI77" s="64"/>
      <c r="EJ77" s="65"/>
      <c r="EK77" s="63"/>
      <c r="EL77" s="64"/>
      <c r="EM77" s="65"/>
      <c r="EN77" s="63"/>
      <c r="EO77" s="64"/>
      <c r="EP77" s="65"/>
      <c r="EQ77" s="63"/>
      <c r="ER77" s="64"/>
      <c r="ES77" s="65"/>
      <c r="ET77" s="56">
        <v>0</v>
      </c>
      <c r="EU77" s="70">
        <v>0</v>
      </c>
      <c r="EV77" s="70"/>
      <c r="EW77" s="70">
        <v>0</v>
      </c>
      <c r="EX77" s="71"/>
      <c r="EY77" s="70"/>
      <c r="EZ77" s="71"/>
      <c r="FA77" s="60"/>
      <c r="FB77" s="56">
        <v>0</v>
      </c>
      <c r="FC77" s="70">
        <v>0</v>
      </c>
      <c r="FD77" s="70"/>
      <c r="FE77" s="70">
        <v>0</v>
      </c>
      <c r="FF77" s="70"/>
      <c r="FG77" s="70"/>
      <c r="FH77" s="71"/>
      <c r="FI77" s="60"/>
      <c r="FJ77" s="63" t="s">
        <v>1741</v>
      </c>
      <c r="FK77" s="70">
        <v>0</v>
      </c>
      <c r="FL77" s="70">
        <v>0</v>
      </c>
      <c r="FM77" s="70">
        <v>0</v>
      </c>
      <c r="FN77" s="71"/>
      <c r="FO77" s="72"/>
      <c r="FP77" s="71"/>
      <c r="FQ77" s="60"/>
      <c r="FR77" s="73">
        <v>15</v>
      </c>
      <c r="FS77" s="74">
        <v>15</v>
      </c>
      <c r="FT77" s="74">
        <v>15</v>
      </c>
      <c r="FU77" s="75"/>
      <c r="FV77" s="102"/>
      <c r="FW77" s="76"/>
      <c r="FX77" s="77"/>
      <c r="FY77" s="56">
        <v>0</v>
      </c>
      <c r="FZ77" s="70">
        <v>0</v>
      </c>
      <c r="GA77" s="70"/>
      <c r="GB77" s="70">
        <v>0</v>
      </c>
      <c r="GC77" s="71"/>
      <c r="GD77" s="70"/>
      <c r="GE77" s="71"/>
      <c r="GF77" s="71"/>
      <c r="GG77" s="57"/>
      <c r="GH77" s="56">
        <v>0</v>
      </c>
      <c r="GI77" s="70">
        <v>0</v>
      </c>
      <c r="GJ77" s="70"/>
      <c r="GK77" s="70">
        <v>0</v>
      </c>
      <c r="GL77" s="71"/>
      <c r="GM77" s="70"/>
      <c r="GN77" s="71"/>
      <c r="GO77" s="71"/>
      <c r="GP77" s="57" t="s">
        <v>1741</v>
      </c>
      <c r="GQ77" s="56">
        <v>0</v>
      </c>
      <c r="GR77" s="70">
        <v>0</v>
      </c>
      <c r="GS77" s="70"/>
      <c r="GT77" s="70">
        <v>0</v>
      </c>
      <c r="GU77" s="71"/>
      <c r="GV77" s="70"/>
      <c r="GW77" s="71"/>
      <c r="GX77" s="71"/>
      <c r="GY77" s="57">
        <v>0</v>
      </c>
      <c r="GZ77" s="63"/>
      <c r="HA77" s="70">
        <v>0</v>
      </c>
      <c r="HB77" s="70">
        <v>0</v>
      </c>
      <c r="HC77" s="70"/>
      <c r="HD77" s="70">
        <v>0</v>
      </c>
      <c r="HE77" s="71"/>
      <c r="HF77" s="70"/>
      <c r="HG77" s="71"/>
      <c r="HH77" s="71"/>
      <c r="HI77" s="57"/>
      <c r="HJ77" s="63"/>
      <c r="HK77" s="70">
        <v>0</v>
      </c>
      <c r="HL77" s="70">
        <v>0</v>
      </c>
      <c r="HM77" s="70"/>
      <c r="HN77" s="70">
        <v>0</v>
      </c>
      <c r="HO77" s="71"/>
      <c r="HP77" s="70"/>
      <c r="HQ77" s="81"/>
      <c r="HR77" s="81"/>
      <c r="HS77" s="65"/>
      <c r="HT77" s="78">
        <v>50</v>
      </c>
      <c r="HU77" s="78">
        <v>0</v>
      </c>
      <c r="HV77" s="78">
        <v>0</v>
      </c>
      <c r="HW77" s="51" t="s">
        <v>975</v>
      </c>
      <c r="HX77" s="79" t="s">
        <v>669</v>
      </c>
      <c r="HY77" s="70">
        <v>45</v>
      </c>
      <c r="HZ77" s="70">
        <v>90</v>
      </c>
      <c r="IA77" s="70">
        <v>100</v>
      </c>
      <c r="IB77" s="70">
        <v>120</v>
      </c>
      <c r="IC77" s="101"/>
      <c r="ID77" s="81"/>
      <c r="IE77" s="71"/>
      <c r="IF77" s="80"/>
      <c r="IG77" s="56">
        <v>0</v>
      </c>
      <c r="IH77" s="70">
        <v>10</v>
      </c>
      <c r="II77" s="70"/>
      <c r="IJ77" s="70">
        <v>10</v>
      </c>
      <c r="IK77" s="101"/>
      <c r="IL77" s="71"/>
      <c r="IM77" s="60"/>
      <c r="IN77" s="56">
        <v>0</v>
      </c>
      <c r="IO77" s="70">
        <v>0</v>
      </c>
      <c r="IP77" s="70"/>
      <c r="IQ77" s="70">
        <v>0</v>
      </c>
      <c r="IR77" s="70"/>
      <c r="IS77" s="81"/>
      <c r="IT77" s="81"/>
      <c r="IU77" s="80"/>
      <c r="IV77" s="51"/>
    </row>
    <row r="78" spans="1:256" ht="63.75">
      <c r="A78" s="36">
        <v>76</v>
      </c>
      <c r="B78" s="51" t="s">
        <v>1843</v>
      </c>
      <c r="C78" s="51" t="s">
        <v>1688</v>
      </c>
      <c r="D78" s="51" t="s">
        <v>110</v>
      </c>
      <c r="E78" s="51" t="s">
        <v>1114</v>
      </c>
      <c r="F78" s="51" t="s">
        <v>1689</v>
      </c>
      <c r="G78" s="51"/>
      <c r="H78" s="51" t="s">
        <v>1690</v>
      </c>
      <c r="I78" s="51" t="s">
        <v>1691</v>
      </c>
      <c r="J78" s="51"/>
      <c r="K78" s="51" t="s">
        <v>1692</v>
      </c>
      <c r="L78" s="51" t="s">
        <v>1693</v>
      </c>
      <c r="M78" s="51" t="s">
        <v>1693</v>
      </c>
      <c r="N78" s="52" t="s">
        <v>1694</v>
      </c>
      <c r="O78" s="51" t="s">
        <v>1843</v>
      </c>
      <c r="P78" s="53" t="s">
        <v>1695</v>
      </c>
      <c r="Q78" s="53" t="s">
        <v>1696</v>
      </c>
      <c r="R78" s="53" t="s">
        <v>1697</v>
      </c>
      <c r="S78" s="53" t="s">
        <v>366</v>
      </c>
      <c r="T78" s="54" t="s">
        <v>1704</v>
      </c>
      <c r="U78" s="52"/>
      <c r="V78" s="51"/>
      <c r="W78" s="51" t="s">
        <v>1341</v>
      </c>
      <c r="X78" s="51" t="s">
        <v>548</v>
      </c>
      <c r="Y78" s="51" t="s">
        <v>1705</v>
      </c>
      <c r="Z78" s="51"/>
      <c r="AA78" s="51" t="s">
        <v>1706</v>
      </c>
      <c r="AB78" s="51" t="s">
        <v>24</v>
      </c>
      <c r="AC78" s="51" t="s">
        <v>1199</v>
      </c>
      <c r="AD78" s="53" t="s">
        <v>1707</v>
      </c>
      <c r="AE78" s="52"/>
      <c r="AF78" s="52"/>
      <c r="AG78" s="52"/>
      <c r="AH78" s="54" t="s">
        <v>1708</v>
      </c>
      <c r="AI78" s="54" t="s">
        <v>1709</v>
      </c>
      <c r="AJ78" s="51"/>
      <c r="AK78" s="51" t="s">
        <v>27</v>
      </c>
      <c r="AL78" s="51">
        <v>1974</v>
      </c>
      <c r="AM78" s="51">
        <f t="shared" si="5"/>
        <v>33</v>
      </c>
      <c r="AN78" s="51" t="s">
        <v>1201</v>
      </c>
      <c r="AO78" s="51"/>
      <c r="AP78" s="51" t="s">
        <v>975</v>
      </c>
      <c r="AQ78" s="51" t="s">
        <v>1710</v>
      </c>
      <c r="AR78" s="51"/>
      <c r="AS78" s="51" t="s">
        <v>1206</v>
      </c>
      <c r="AT78" s="51" t="s">
        <v>1693</v>
      </c>
      <c r="AU78" s="51" t="s">
        <v>1693</v>
      </c>
      <c r="AV78" s="51" t="s">
        <v>1843</v>
      </c>
      <c r="AW78" s="51">
        <v>3029</v>
      </c>
      <c r="AX78" s="52" t="s">
        <v>1711</v>
      </c>
      <c r="AY78" s="52" t="s">
        <v>365</v>
      </c>
      <c r="AZ78" s="52" t="s">
        <v>366</v>
      </c>
      <c r="BA78" s="52"/>
      <c r="BB78" s="52"/>
      <c r="BC78" s="52"/>
      <c r="BD78" s="52"/>
      <c r="BE78" s="51"/>
      <c r="BF78" s="51" t="s">
        <v>975</v>
      </c>
      <c r="BG78" s="55" t="s">
        <v>367</v>
      </c>
      <c r="BH78" s="52" t="s">
        <v>1711</v>
      </c>
      <c r="BI78" s="52"/>
      <c r="BJ78" s="52"/>
      <c r="BK78" s="51"/>
      <c r="BL78" s="51"/>
      <c r="BM78" s="51" t="s">
        <v>1736</v>
      </c>
      <c r="BN78" s="52"/>
      <c r="BO78" s="108"/>
      <c r="BP78" s="57">
        <v>3</v>
      </c>
      <c r="BQ78" s="56">
        <v>280</v>
      </c>
      <c r="BR78" s="109"/>
      <c r="BS78" s="56">
        <v>10</v>
      </c>
      <c r="BT78" s="109"/>
      <c r="BU78" s="92">
        <v>0.01</v>
      </c>
      <c r="BV78" s="106"/>
      <c r="BW78" s="94">
        <v>0</v>
      </c>
      <c r="BX78" s="106"/>
      <c r="BY78" s="94">
        <v>1</v>
      </c>
      <c r="BZ78" s="106"/>
      <c r="CA78" s="94">
        <v>0</v>
      </c>
      <c r="CB78" s="106"/>
      <c r="CC78" s="94">
        <v>0</v>
      </c>
      <c r="CD78" s="106"/>
      <c r="CE78" s="95">
        <v>0</v>
      </c>
      <c r="CF78" s="62"/>
      <c r="CG78" s="63">
        <v>0</v>
      </c>
      <c r="CH78" s="64">
        <v>3</v>
      </c>
      <c r="CI78" s="65">
        <v>0</v>
      </c>
      <c r="CJ78" s="63">
        <v>0</v>
      </c>
      <c r="CK78" s="64">
        <v>0</v>
      </c>
      <c r="CL78" s="65">
        <v>0</v>
      </c>
      <c r="CM78" s="100"/>
      <c r="CN78" s="63" t="s">
        <v>169</v>
      </c>
      <c r="CO78" s="64" t="s">
        <v>169</v>
      </c>
      <c r="CP78" s="65">
        <f t="shared" si="4"/>
        <v>0</v>
      </c>
      <c r="CQ78" s="63">
        <v>3</v>
      </c>
      <c r="CR78" s="64">
        <v>0</v>
      </c>
      <c r="CS78" s="65">
        <v>3</v>
      </c>
      <c r="CT78" s="63">
        <v>0</v>
      </c>
      <c r="CU78" s="64">
        <v>0</v>
      </c>
      <c r="CV78" s="65">
        <v>0</v>
      </c>
      <c r="CW78" s="63">
        <v>0</v>
      </c>
      <c r="CX78" s="64">
        <v>0</v>
      </c>
      <c r="CY78" s="65">
        <v>0</v>
      </c>
      <c r="CZ78" s="63">
        <v>0</v>
      </c>
      <c r="DA78" s="64">
        <v>0</v>
      </c>
      <c r="DB78" s="65">
        <v>0</v>
      </c>
      <c r="DC78" s="63">
        <v>0</v>
      </c>
      <c r="DD78" s="64">
        <v>0</v>
      </c>
      <c r="DE78" s="65">
        <v>0</v>
      </c>
      <c r="DF78" s="63">
        <v>0</v>
      </c>
      <c r="DG78" s="64">
        <v>0</v>
      </c>
      <c r="DH78" s="65">
        <v>0</v>
      </c>
      <c r="DI78" s="63">
        <v>3</v>
      </c>
      <c r="DJ78" s="64">
        <v>0</v>
      </c>
      <c r="DK78" s="65">
        <v>3</v>
      </c>
      <c r="DL78" s="63">
        <v>0</v>
      </c>
      <c r="DM78" s="64">
        <v>0</v>
      </c>
      <c r="DN78" s="65">
        <v>0</v>
      </c>
      <c r="DO78" s="63">
        <v>3</v>
      </c>
      <c r="DP78" s="64">
        <v>0</v>
      </c>
      <c r="DQ78" s="65">
        <v>3</v>
      </c>
      <c r="DR78" s="63">
        <v>0</v>
      </c>
      <c r="DS78" s="64">
        <v>0</v>
      </c>
      <c r="DT78" s="65">
        <v>0</v>
      </c>
      <c r="DU78" s="63">
        <v>0</v>
      </c>
      <c r="DV78" s="64">
        <v>0</v>
      </c>
      <c r="DW78" s="65">
        <v>0</v>
      </c>
      <c r="DX78" s="63">
        <v>3</v>
      </c>
      <c r="DY78" s="64">
        <v>0</v>
      </c>
      <c r="DZ78" s="65">
        <v>3</v>
      </c>
      <c r="EA78" s="63">
        <v>0</v>
      </c>
      <c r="EB78" s="64">
        <v>0</v>
      </c>
      <c r="EC78" s="65">
        <v>0</v>
      </c>
      <c r="ED78" s="63">
        <v>0</v>
      </c>
      <c r="EE78" s="64">
        <v>0</v>
      </c>
      <c r="EF78" s="65">
        <v>0</v>
      </c>
      <c r="EG78" s="62"/>
      <c r="EH78" s="63"/>
      <c r="EI78" s="64"/>
      <c r="EJ78" s="65"/>
      <c r="EK78" s="63"/>
      <c r="EL78" s="64"/>
      <c r="EM78" s="65"/>
      <c r="EN78" s="63"/>
      <c r="EO78" s="64"/>
      <c r="EP78" s="65"/>
      <c r="EQ78" s="63"/>
      <c r="ER78" s="64"/>
      <c r="ES78" s="65"/>
      <c r="ET78" s="56">
        <v>0</v>
      </c>
      <c r="EU78" s="70">
        <v>0</v>
      </c>
      <c r="EV78" s="70"/>
      <c r="EW78" s="70">
        <v>0</v>
      </c>
      <c r="EX78" s="71"/>
      <c r="EY78" s="70"/>
      <c r="EZ78" s="71"/>
      <c r="FA78" s="60"/>
      <c r="FB78" s="56">
        <v>0</v>
      </c>
      <c r="FC78" s="70">
        <v>0</v>
      </c>
      <c r="FD78" s="70"/>
      <c r="FE78" s="70">
        <v>0</v>
      </c>
      <c r="FF78" s="70"/>
      <c r="FG78" s="70"/>
      <c r="FH78" s="71"/>
      <c r="FI78" s="60"/>
      <c r="FJ78" s="63" t="s">
        <v>1741</v>
      </c>
      <c r="FK78" s="70">
        <v>0</v>
      </c>
      <c r="FL78" s="70">
        <v>0</v>
      </c>
      <c r="FM78" s="70">
        <v>0</v>
      </c>
      <c r="FN78" s="71"/>
      <c r="FO78" s="72"/>
      <c r="FP78" s="71"/>
      <c r="FQ78" s="60"/>
      <c r="FR78" s="73">
        <v>0</v>
      </c>
      <c r="FS78" s="74">
        <v>0</v>
      </c>
      <c r="FT78" s="74">
        <v>0</v>
      </c>
      <c r="FU78" s="75"/>
      <c r="FV78" s="74"/>
      <c r="FW78" s="90"/>
      <c r="FX78" s="91"/>
      <c r="FY78" s="56">
        <v>0</v>
      </c>
      <c r="FZ78" s="70">
        <v>0</v>
      </c>
      <c r="GA78" s="70"/>
      <c r="GB78" s="70">
        <v>0</v>
      </c>
      <c r="GC78" s="71"/>
      <c r="GD78" s="70"/>
      <c r="GE78" s="71"/>
      <c r="GF78" s="71"/>
      <c r="GG78" s="57" t="s">
        <v>1741</v>
      </c>
      <c r="GH78" s="56">
        <v>0</v>
      </c>
      <c r="GI78" s="70">
        <v>0</v>
      </c>
      <c r="GJ78" s="70"/>
      <c r="GK78" s="70">
        <v>0</v>
      </c>
      <c r="GL78" s="71"/>
      <c r="GM78" s="70"/>
      <c r="GN78" s="71"/>
      <c r="GO78" s="71"/>
      <c r="GP78" s="57"/>
      <c r="GQ78" s="56">
        <v>0</v>
      </c>
      <c r="GR78" s="70">
        <v>0</v>
      </c>
      <c r="GS78" s="70"/>
      <c r="GT78" s="70">
        <v>0</v>
      </c>
      <c r="GU78" s="71"/>
      <c r="GV78" s="70"/>
      <c r="GW78" s="71"/>
      <c r="GX78" s="71"/>
      <c r="GY78" s="57"/>
      <c r="GZ78" s="63" t="s">
        <v>368</v>
      </c>
      <c r="HA78" s="70">
        <v>200</v>
      </c>
      <c r="HB78" s="70">
        <v>200</v>
      </c>
      <c r="HC78" s="70"/>
      <c r="HD78" s="70">
        <v>100</v>
      </c>
      <c r="HE78" s="71"/>
      <c r="HF78" s="101"/>
      <c r="HG78" s="71"/>
      <c r="HH78" s="71"/>
      <c r="HI78" s="57"/>
      <c r="HJ78" s="63"/>
      <c r="HK78" s="70">
        <v>0</v>
      </c>
      <c r="HL78" s="70">
        <v>0</v>
      </c>
      <c r="HM78" s="70"/>
      <c r="HN78" s="70">
        <v>0</v>
      </c>
      <c r="HO78" s="71"/>
      <c r="HP78" s="70"/>
      <c r="HQ78" s="81"/>
      <c r="HR78" s="81"/>
      <c r="HS78" s="65"/>
      <c r="HT78" s="78">
        <v>50</v>
      </c>
      <c r="HU78" s="78">
        <v>5</v>
      </c>
      <c r="HV78" s="78">
        <v>100</v>
      </c>
      <c r="HW78" s="52"/>
      <c r="HX78" s="114"/>
      <c r="HY78" s="70">
        <v>0</v>
      </c>
      <c r="HZ78" s="70">
        <v>0</v>
      </c>
      <c r="IA78" s="70"/>
      <c r="IB78" s="70">
        <v>0</v>
      </c>
      <c r="IC78" s="70">
        <v>0</v>
      </c>
      <c r="ID78" s="71">
        <v>0</v>
      </c>
      <c r="IE78" s="71">
        <v>0</v>
      </c>
      <c r="IF78" s="65"/>
      <c r="IG78" s="56">
        <v>0</v>
      </c>
      <c r="IH78" s="70">
        <v>0</v>
      </c>
      <c r="II78" s="70"/>
      <c r="IJ78" s="70">
        <v>0</v>
      </c>
      <c r="IK78" s="70"/>
      <c r="IL78" s="71"/>
      <c r="IM78" s="60"/>
      <c r="IN78" s="56">
        <v>0</v>
      </c>
      <c r="IO78" s="70">
        <v>0</v>
      </c>
      <c r="IP78" s="70"/>
      <c r="IQ78" s="70">
        <v>0</v>
      </c>
      <c r="IR78" s="70"/>
      <c r="IS78" s="71"/>
      <c r="IT78" s="71"/>
      <c r="IU78" s="65"/>
      <c r="IV78" s="51"/>
    </row>
    <row r="79" spans="1:256" ht="51">
      <c r="A79" s="36">
        <v>77</v>
      </c>
      <c r="B79" s="51" t="s">
        <v>1843</v>
      </c>
      <c r="C79" s="155" t="s">
        <v>369</v>
      </c>
      <c r="D79" s="51" t="s">
        <v>370</v>
      </c>
      <c r="E79" s="51" t="s">
        <v>371</v>
      </c>
      <c r="F79" s="51" t="s">
        <v>372</v>
      </c>
      <c r="G79" s="51"/>
      <c r="H79" s="51" t="s">
        <v>373</v>
      </c>
      <c r="I79" s="51" t="s">
        <v>374</v>
      </c>
      <c r="J79" s="51"/>
      <c r="K79" s="51" t="s">
        <v>375</v>
      </c>
      <c r="L79" s="51" t="s">
        <v>1334</v>
      </c>
      <c r="M79" s="51" t="s">
        <v>1334</v>
      </c>
      <c r="N79" s="52" t="s">
        <v>376</v>
      </c>
      <c r="O79" s="51" t="s">
        <v>1843</v>
      </c>
      <c r="P79" s="53" t="s">
        <v>377</v>
      </c>
      <c r="Q79" s="53" t="s">
        <v>378</v>
      </c>
      <c r="R79" s="53" t="s">
        <v>1338</v>
      </c>
      <c r="S79" s="52"/>
      <c r="T79" s="54" t="s">
        <v>379</v>
      </c>
      <c r="U79" s="54" t="s">
        <v>380</v>
      </c>
      <c r="V79" s="51" t="s">
        <v>381</v>
      </c>
      <c r="W79" s="51" t="s">
        <v>382</v>
      </c>
      <c r="X79" s="51" t="s">
        <v>383</v>
      </c>
      <c r="Y79" s="51" t="s">
        <v>384</v>
      </c>
      <c r="Z79" s="51"/>
      <c r="AA79" s="51" t="s">
        <v>385</v>
      </c>
      <c r="AB79" s="51" t="s">
        <v>386</v>
      </c>
      <c r="AC79" s="51" t="s">
        <v>1199</v>
      </c>
      <c r="AD79" s="53" t="s">
        <v>377</v>
      </c>
      <c r="AE79" s="52"/>
      <c r="AF79" s="53" t="s">
        <v>1338</v>
      </c>
      <c r="AG79" s="52"/>
      <c r="AH79" s="52"/>
      <c r="AI79" s="52"/>
      <c r="AJ79" s="51"/>
      <c r="AK79" s="51" t="s">
        <v>387</v>
      </c>
      <c r="AL79" s="51">
        <v>1974</v>
      </c>
      <c r="AM79" s="51">
        <f t="shared" si="5"/>
        <v>33</v>
      </c>
      <c r="AN79" s="51" t="s">
        <v>1201</v>
      </c>
      <c r="AO79" s="51"/>
      <c r="AP79" s="51" t="s">
        <v>975</v>
      </c>
      <c r="AQ79" s="51" t="s">
        <v>388</v>
      </c>
      <c r="AR79" s="51"/>
      <c r="AS79" s="51" t="s">
        <v>1206</v>
      </c>
      <c r="AT79" s="51" t="s">
        <v>1334</v>
      </c>
      <c r="AU79" s="51" t="s">
        <v>1334</v>
      </c>
      <c r="AV79" s="51" t="s">
        <v>1843</v>
      </c>
      <c r="AW79" s="51">
        <v>4002</v>
      </c>
      <c r="AX79" s="52" t="s">
        <v>1199</v>
      </c>
      <c r="AY79" s="51" t="s">
        <v>1199</v>
      </c>
      <c r="AZ79" s="52" t="s">
        <v>1199</v>
      </c>
      <c r="BA79" s="52"/>
      <c r="BB79" s="51" t="s">
        <v>1199</v>
      </c>
      <c r="BC79" s="51" t="s">
        <v>1199</v>
      </c>
      <c r="BD79" s="51">
        <v>1976</v>
      </c>
      <c r="BE79" s="51"/>
      <c r="BF79" s="51" t="s">
        <v>975</v>
      </c>
      <c r="BG79" s="55" t="s">
        <v>1206</v>
      </c>
      <c r="BH79" s="55" t="s">
        <v>1206</v>
      </c>
      <c r="BI79" s="55" t="s">
        <v>1206</v>
      </c>
      <c r="BJ79" s="55" t="s">
        <v>1206</v>
      </c>
      <c r="BK79" s="51"/>
      <c r="BL79" s="51"/>
      <c r="BM79" s="51" t="s">
        <v>1736</v>
      </c>
      <c r="BN79" s="52"/>
      <c r="BO79" s="56">
        <v>198</v>
      </c>
      <c r="BP79" s="57">
        <v>8</v>
      </c>
      <c r="BQ79" s="56">
        <v>1280</v>
      </c>
      <c r="BR79" s="57">
        <v>600</v>
      </c>
      <c r="BS79" s="56">
        <v>171</v>
      </c>
      <c r="BT79" s="57">
        <v>30</v>
      </c>
      <c r="BU79" s="92"/>
      <c r="BV79" s="106">
        <v>0.83</v>
      </c>
      <c r="BW79" s="105" t="s">
        <v>1741</v>
      </c>
      <c r="BX79" s="106">
        <v>0.03</v>
      </c>
      <c r="BY79" s="105" t="s">
        <v>1741</v>
      </c>
      <c r="BZ79" s="106">
        <v>0.03</v>
      </c>
      <c r="CA79" s="94" t="s">
        <v>1741</v>
      </c>
      <c r="CB79" s="106">
        <v>0.07</v>
      </c>
      <c r="CC79" s="94" t="s">
        <v>1741</v>
      </c>
      <c r="CD79" s="106">
        <v>0.04</v>
      </c>
      <c r="CE79" s="95" t="s">
        <v>1741</v>
      </c>
      <c r="CF79" s="62"/>
      <c r="CG79" s="63">
        <v>8</v>
      </c>
      <c r="CH79" s="64">
        <v>0</v>
      </c>
      <c r="CI79" s="65">
        <v>0</v>
      </c>
      <c r="CJ79" s="63">
        <v>0</v>
      </c>
      <c r="CK79" s="64">
        <v>0</v>
      </c>
      <c r="CL79" s="65">
        <v>19</v>
      </c>
      <c r="CM79" s="100"/>
      <c r="CN79" s="63">
        <v>6</v>
      </c>
      <c r="CO79" s="64">
        <v>2</v>
      </c>
      <c r="CP79" s="65">
        <f t="shared" si="4"/>
        <v>8</v>
      </c>
      <c r="CQ79" s="63"/>
      <c r="CR79" s="64"/>
      <c r="CS79" s="65"/>
      <c r="CT79" s="63">
        <v>5</v>
      </c>
      <c r="CU79" s="64">
        <v>0</v>
      </c>
      <c r="CV79" s="65">
        <v>5</v>
      </c>
      <c r="CW79" s="63">
        <v>1</v>
      </c>
      <c r="CX79" s="64">
        <v>2</v>
      </c>
      <c r="CY79" s="65">
        <v>3</v>
      </c>
      <c r="CZ79" s="63">
        <v>7</v>
      </c>
      <c r="DA79" s="64">
        <v>12</v>
      </c>
      <c r="DB79" s="65">
        <v>19</v>
      </c>
      <c r="DC79" s="63">
        <v>0</v>
      </c>
      <c r="DD79" s="64">
        <v>0</v>
      </c>
      <c r="DE79" s="65">
        <v>0</v>
      </c>
      <c r="DF79" s="63">
        <v>1</v>
      </c>
      <c r="DG79" s="64">
        <v>4</v>
      </c>
      <c r="DH79" s="65">
        <v>5</v>
      </c>
      <c r="DI79" s="63">
        <v>10</v>
      </c>
      <c r="DJ79" s="64">
        <v>9</v>
      </c>
      <c r="DK79" s="65">
        <v>19</v>
      </c>
      <c r="DL79" s="63">
        <v>2</v>
      </c>
      <c r="DM79" s="64">
        <v>1</v>
      </c>
      <c r="DN79" s="65">
        <v>3</v>
      </c>
      <c r="DO79" s="63">
        <v>13</v>
      </c>
      <c r="DP79" s="64">
        <v>14</v>
      </c>
      <c r="DQ79" s="65">
        <v>27</v>
      </c>
      <c r="DR79" s="63">
        <v>0</v>
      </c>
      <c r="DS79" s="64">
        <v>0</v>
      </c>
      <c r="DT79" s="65">
        <v>0</v>
      </c>
      <c r="DU79" s="63">
        <v>0</v>
      </c>
      <c r="DV79" s="64">
        <v>0</v>
      </c>
      <c r="DW79" s="65">
        <v>0</v>
      </c>
      <c r="DX79" s="63">
        <v>1</v>
      </c>
      <c r="DY79" s="64">
        <v>1</v>
      </c>
      <c r="DZ79" s="65">
        <v>2</v>
      </c>
      <c r="EA79" s="63">
        <v>7</v>
      </c>
      <c r="EB79" s="64">
        <v>11</v>
      </c>
      <c r="EC79" s="65">
        <v>18</v>
      </c>
      <c r="ED79" s="63">
        <v>5</v>
      </c>
      <c r="EE79" s="64">
        <v>2</v>
      </c>
      <c r="EF79" s="65">
        <v>7</v>
      </c>
      <c r="EG79" s="62" t="s">
        <v>866</v>
      </c>
      <c r="EH79" s="63"/>
      <c r="EI79" s="64"/>
      <c r="EJ79" s="65"/>
      <c r="EK79" s="63"/>
      <c r="EL79" s="64"/>
      <c r="EM79" s="65"/>
      <c r="EN79" s="63"/>
      <c r="EO79" s="64"/>
      <c r="EP79" s="65"/>
      <c r="EQ79" s="63"/>
      <c r="ER79" s="64"/>
      <c r="ES79" s="65"/>
      <c r="ET79" s="56">
        <v>0</v>
      </c>
      <c r="EU79" s="70">
        <v>0</v>
      </c>
      <c r="EV79" s="70"/>
      <c r="EW79" s="70">
        <v>0</v>
      </c>
      <c r="EX79" s="71"/>
      <c r="EY79" s="70"/>
      <c r="EZ79" s="71"/>
      <c r="FA79" s="60"/>
      <c r="FB79" s="56">
        <v>0</v>
      </c>
      <c r="FC79" s="70">
        <v>0</v>
      </c>
      <c r="FD79" s="70"/>
      <c r="FE79" s="70">
        <v>0</v>
      </c>
      <c r="FF79" s="70"/>
      <c r="FG79" s="70"/>
      <c r="FH79" s="71"/>
      <c r="FI79" s="60"/>
      <c r="FJ79" s="63" t="s">
        <v>1741</v>
      </c>
      <c r="FK79" s="70">
        <v>0</v>
      </c>
      <c r="FL79" s="70">
        <v>0</v>
      </c>
      <c r="FM79" s="70">
        <v>0</v>
      </c>
      <c r="FN79" s="71"/>
      <c r="FO79" s="72"/>
      <c r="FP79" s="71"/>
      <c r="FQ79" s="60"/>
      <c r="FR79" s="73">
        <v>22</v>
      </c>
      <c r="FS79" s="74">
        <v>20</v>
      </c>
      <c r="FT79" s="74"/>
      <c r="FU79" s="75"/>
      <c r="FV79" s="74">
        <v>24</v>
      </c>
      <c r="FW79" s="90">
        <v>0.4</v>
      </c>
      <c r="FX79" s="77"/>
      <c r="FY79" s="56">
        <v>0</v>
      </c>
      <c r="FZ79" s="70">
        <v>0</v>
      </c>
      <c r="GA79" s="70"/>
      <c r="GB79" s="70">
        <v>0</v>
      </c>
      <c r="GC79" s="71"/>
      <c r="GD79" s="70"/>
      <c r="GE79" s="71"/>
      <c r="GF79" s="71"/>
      <c r="GG79" s="57"/>
      <c r="GH79" s="56">
        <v>0</v>
      </c>
      <c r="GI79" s="70">
        <v>0</v>
      </c>
      <c r="GJ79" s="70"/>
      <c r="GK79" s="70">
        <v>0</v>
      </c>
      <c r="GL79" s="71"/>
      <c r="GM79" s="70"/>
      <c r="GN79" s="71"/>
      <c r="GO79" s="71"/>
      <c r="GP79" s="57"/>
      <c r="GQ79" s="56">
        <v>0</v>
      </c>
      <c r="GR79" s="70">
        <v>0</v>
      </c>
      <c r="GS79" s="70"/>
      <c r="GT79" s="70">
        <v>0</v>
      </c>
      <c r="GU79" s="71"/>
      <c r="GV79" s="70"/>
      <c r="GW79" s="71"/>
      <c r="GX79" s="71"/>
      <c r="GY79" s="57"/>
      <c r="GZ79" s="63"/>
      <c r="HA79" s="70">
        <v>1254</v>
      </c>
      <c r="HB79" s="70">
        <v>1007</v>
      </c>
      <c r="HC79" s="70"/>
      <c r="HD79" s="70"/>
      <c r="HE79" s="71"/>
      <c r="HF79" s="101"/>
      <c r="HG79" s="71"/>
      <c r="HH79" s="71"/>
      <c r="HI79" s="57"/>
      <c r="HJ79" s="63"/>
      <c r="HK79" s="70">
        <v>0</v>
      </c>
      <c r="HL79" s="70">
        <v>0</v>
      </c>
      <c r="HM79" s="70"/>
      <c r="HN79" s="70">
        <v>0</v>
      </c>
      <c r="HO79" s="71"/>
      <c r="HP79" s="70"/>
      <c r="HQ79" s="81"/>
      <c r="HR79" s="81"/>
      <c r="HS79" s="65"/>
      <c r="HT79" s="88">
        <v>44</v>
      </c>
      <c r="HU79" s="88">
        <v>9</v>
      </c>
      <c r="HV79" s="88">
        <v>95</v>
      </c>
      <c r="HW79" s="51" t="s">
        <v>1736</v>
      </c>
      <c r="HX79" s="114"/>
      <c r="HY79" s="70">
        <v>274</v>
      </c>
      <c r="HZ79" s="70">
        <v>168</v>
      </c>
      <c r="IA79" s="70"/>
      <c r="IB79" s="70"/>
      <c r="IC79" s="101"/>
      <c r="ID79" s="71"/>
      <c r="IE79" s="71"/>
      <c r="IF79" s="80"/>
      <c r="IG79" s="56">
        <v>91</v>
      </c>
      <c r="IH79" s="70">
        <v>100</v>
      </c>
      <c r="II79" s="70"/>
      <c r="IJ79" s="70"/>
      <c r="IK79" s="101"/>
      <c r="IL79" s="71"/>
      <c r="IM79" s="60"/>
      <c r="IN79" s="56">
        <v>0</v>
      </c>
      <c r="IO79" s="70">
        <v>0</v>
      </c>
      <c r="IP79" s="70"/>
      <c r="IQ79" s="70">
        <v>0</v>
      </c>
      <c r="IR79" s="70"/>
      <c r="IS79" s="81"/>
      <c r="IT79" s="81"/>
      <c r="IU79" s="80"/>
      <c r="IV79" s="51"/>
    </row>
    <row r="80" spans="1:256" ht="38.25" customHeight="1">
      <c r="A80" s="36">
        <v>78</v>
      </c>
      <c r="B80" s="51" t="s">
        <v>18</v>
      </c>
      <c r="C80" s="51" t="s">
        <v>14</v>
      </c>
      <c r="D80" s="51" t="s">
        <v>1527</v>
      </c>
      <c r="E80" s="51" t="s">
        <v>593</v>
      </c>
      <c r="F80" s="51" t="s">
        <v>1790</v>
      </c>
      <c r="G80" s="51" t="s">
        <v>594</v>
      </c>
      <c r="H80" s="51" t="s">
        <v>595</v>
      </c>
      <c r="I80" s="51" t="s">
        <v>125</v>
      </c>
      <c r="J80" s="51"/>
      <c r="K80" s="51" t="s">
        <v>596</v>
      </c>
      <c r="L80" s="51" t="s">
        <v>17</v>
      </c>
      <c r="M80" s="51"/>
      <c r="N80" s="52"/>
      <c r="O80" s="51" t="s">
        <v>18</v>
      </c>
      <c r="P80" s="53" t="s">
        <v>597</v>
      </c>
      <c r="Q80" s="52"/>
      <c r="R80" s="53" t="s">
        <v>528</v>
      </c>
      <c r="S80" s="52"/>
      <c r="T80" s="166" t="s">
        <v>123</v>
      </c>
      <c r="U80" s="52"/>
      <c r="V80" s="51" t="s">
        <v>598</v>
      </c>
      <c r="W80" s="51" t="s">
        <v>110</v>
      </c>
      <c r="X80" s="51" t="s">
        <v>599</v>
      </c>
      <c r="Y80" s="51" t="s">
        <v>15</v>
      </c>
      <c r="Z80" s="51"/>
      <c r="AA80" s="51" t="s">
        <v>16</v>
      </c>
      <c r="AB80" s="51" t="s">
        <v>600</v>
      </c>
      <c r="AC80" s="51" t="s">
        <v>1199</v>
      </c>
      <c r="AD80" s="52" t="s">
        <v>601</v>
      </c>
      <c r="AE80" s="52"/>
      <c r="AF80" s="52"/>
      <c r="AG80" s="52"/>
      <c r="AH80" s="233" t="s">
        <v>124</v>
      </c>
      <c r="AI80" s="52"/>
      <c r="AJ80" s="51"/>
      <c r="AK80" s="51"/>
      <c r="AL80" s="51">
        <v>1922</v>
      </c>
      <c r="AM80" s="51">
        <f t="shared" si="5"/>
        <v>85</v>
      </c>
      <c r="AN80" s="51" t="s">
        <v>1201</v>
      </c>
      <c r="AO80" s="51"/>
      <c r="AP80" s="51" t="s">
        <v>975</v>
      </c>
      <c r="AQ80" s="51" t="s">
        <v>1575</v>
      </c>
      <c r="AR80" s="51"/>
      <c r="AS80" s="51" t="s">
        <v>146</v>
      </c>
      <c r="AT80" s="51" t="s">
        <v>17</v>
      </c>
      <c r="AU80" s="51"/>
      <c r="AV80" s="51" t="s">
        <v>18</v>
      </c>
      <c r="AW80" s="51"/>
      <c r="AX80" s="52" t="s">
        <v>147</v>
      </c>
      <c r="AY80" s="52" t="s">
        <v>148</v>
      </c>
      <c r="AZ80" s="52"/>
      <c r="BA80" s="52"/>
      <c r="BB80" s="166" t="s">
        <v>126</v>
      </c>
      <c r="BC80" s="52"/>
      <c r="BD80" s="51">
        <v>1974</v>
      </c>
      <c r="BE80" s="166" t="s">
        <v>127</v>
      </c>
      <c r="BF80" s="51" t="s">
        <v>975</v>
      </c>
      <c r="BG80" s="55" t="s">
        <v>1206</v>
      </c>
      <c r="BH80" s="55" t="s">
        <v>1206</v>
      </c>
      <c r="BI80" s="55" t="s">
        <v>1206</v>
      </c>
      <c r="BJ80" s="55" t="s">
        <v>1206</v>
      </c>
      <c r="BK80" s="51"/>
      <c r="BL80" s="51"/>
      <c r="BM80" s="51" t="s">
        <v>1736</v>
      </c>
      <c r="BN80" s="51" t="s">
        <v>602</v>
      </c>
      <c r="BO80" s="108"/>
      <c r="BP80" s="57">
        <v>15</v>
      </c>
      <c r="BQ80" s="108"/>
      <c r="BR80" s="109" t="s">
        <v>603</v>
      </c>
      <c r="BS80" s="108"/>
      <c r="BT80" s="109" t="s">
        <v>604</v>
      </c>
      <c r="BU80" s="92"/>
      <c r="BV80" s="106"/>
      <c r="BW80" s="94">
        <v>0.6</v>
      </c>
      <c r="BX80" s="106"/>
      <c r="BY80" s="94">
        <v>0</v>
      </c>
      <c r="BZ80" s="106"/>
      <c r="CA80" s="94">
        <v>0</v>
      </c>
      <c r="CB80" s="106"/>
      <c r="CC80" s="94">
        <v>0.4</v>
      </c>
      <c r="CD80" s="106"/>
      <c r="CE80" s="95">
        <v>0</v>
      </c>
      <c r="CF80" s="62"/>
      <c r="CG80" s="63">
        <v>27</v>
      </c>
      <c r="CH80" s="64">
        <v>0</v>
      </c>
      <c r="CI80" s="65">
        <v>0</v>
      </c>
      <c r="CJ80" s="63">
        <v>14</v>
      </c>
      <c r="CK80" s="64">
        <v>0</v>
      </c>
      <c r="CL80" s="65">
        <v>0</v>
      </c>
      <c r="CM80" s="100"/>
      <c r="CN80" s="63" t="s">
        <v>1741</v>
      </c>
      <c r="CO80" s="64" t="s">
        <v>1741</v>
      </c>
      <c r="CP80" s="65">
        <v>43</v>
      </c>
      <c r="CQ80" s="63"/>
      <c r="CR80" s="64"/>
      <c r="CS80" s="65">
        <v>88</v>
      </c>
      <c r="CT80" s="63">
        <v>9</v>
      </c>
      <c r="CU80" s="64">
        <v>2</v>
      </c>
      <c r="CV80" s="65">
        <v>11</v>
      </c>
      <c r="CW80" s="63">
        <v>9</v>
      </c>
      <c r="CX80" s="64">
        <v>5</v>
      </c>
      <c r="CY80" s="65">
        <v>14</v>
      </c>
      <c r="CZ80" s="63">
        <v>1</v>
      </c>
      <c r="DA80" s="64">
        <v>0</v>
      </c>
      <c r="DB80" s="65">
        <v>1</v>
      </c>
      <c r="DC80" s="63">
        <v>0</v>
      </c>
      <c r="DD80" s="64">
        <v>0</v>
      </c>
      <c r="DE80" s="65">
        <v>0</v>
      </c>
      <c r="DF80" s="63">
        <v>2</v>
      </c>
      <c r="DG80" s="64">
        <v>0</v>
      </c>
      <c r="DH80" s="65">
        <v>2</v>
      </c>
      <c r="DI80" s="63">
        <v>11</v>
      </c>
      <c r="DJ80" s="64">
        <v>6</v>
      </c>
      <c r="DK80" s="65">
        <v>17</v>
      </c>
      <c r="DL80" s="63">
        <v>0</v>
      </c>
      <c r="DM80" s="64">
        <v>0</v>
      </c>
      <c r="DN80" s="65">
        <v>0</v>
      </c>
      <c r="DO80" s="97"/>
      <c r="DP80" s="98"/>
      <c r="DQ80" s="99"/>
      <c r="DR80" s="97"/>
      <c r="DS80" s="98"/>
      <c r="DT80" s="99"/>
      <c r="DU80" s="63">
        <v>0</v>
      </c>
      <c r="DV80" s="64">
        <v>0</v>
      </c>
      <c r="DW80" s="65">
        <v>0</v>
      </c>
      <c r="DX80" s="63">
        <v>0</v>
      </c>
      <c r="DY80" s="64">
        <v>0</v>
      </c>
      <c r="DZ80" s="65">
        <v>0</v>
      </c>
      <c r="EA80" s="63">
        <v>0</v>
      </c>
      <c r="EB80" s="64">
        <v>0</v>
      </c>
      <c r="EC80" s="65">
        <v>0</v>
      </c>
      <c r="ED80" s="63">
        <v>13</v>
      </c>
      <c r="EE80" s="64">
        <v>6</v>
      </c>
      <c r="EF80" s="65">
        <v>19</v>
      </c>
      <c r="EG80" s="62"/>
      <c r="EH80" s="63"/>
      <c r="EI80" s="64"/>
      <c r="EJ80" s="65"/>
      <c r="EK80" s="63"/>
      <c r="EL80" s="64"/>
      <c r="EM80" s="65"/>
      <c r="EN80" s="63"/>
      <c r="EO80" s="64"/>
      <c r="EP80" s="65"/>
      <c r="EQ80" s="63"/>
      <c r="ER80" s="64"/>
      <c r="ES80" s="65"/>
      <c r="ET80" s="56">
        <v>0</v>
      </c>
      <c r="EU80" s="70">
        <v>0</v>
      </c>
      <c r="EV80" s="70"/>
      <c r="EW80" s="70">
        <v>0</v>
      </c>
      <c r="EX80" s="71"/>
      <c r="EY80" s="70"/>
      <c r="EZ80" s="71"/>
      <c r="FA80" s="60"/>
      <c r="FB80" s="56">
        <v>0</v>
      </c>
      <c r="FC80" s="70">
        <v>0</v>
      </c>
      <c r="FD80" s="70"/>
      <c r="FE80" s="70">
        <v>0</v>
      </c>
      <c r="FF80" s="70"/>
      <c r="FG80" s="70"/>
      <c r="FH80" s="71"/>
      <c r="FI80" s="60"/>
      <c r="FJ80" s="63" t="s">
        <v>1741</v>
      </c>
      <c r="FK80" s="70">
        <v>0</v>
      </c>
      <c r="FL80" s="70">
        <v>0</v>
      </c>
      <c r="FM80" s="70">
        <v>0</v>
      </c>
      <c r="FN80" s="71"/>
      <c r="FO80" s="72"/>
      <c r="FP80" s="71"/>
      <c r="FQ80" s="60"/>
      <c r="FR80" s="73">
        <v>27</v>
      </c>
      <c r="FS80" s="74">
        <v>39</v>
      </c>
      <c r="FT80" s="102"/>
      <c r="FU80" s="75"/>
      <c r="FV80" s="74">
        <v>24</v>
      </c>
      <c r="FW80" s="90">
        <v>0.25</v>
      </c>
      <c r="FX80" s="91">
        <v>0.75</v>
      </c>
      <c r="FY80" s="56">
        <v>0</v>
      </c>
      <c r="FZ80" s="70">
        <v>0</v>
      </c>
      <c r="GA80" s="70"/>
      <c r="GB80" s="70">
        <v>0</v>
      </c>
      <c r="GC80" s="71"/>
      <c r="GD80" s="70"/>
      <c r="GE80" s="71"/>
      <c r="GF80" s="71"/>
      <c r="GG80" s="57"/>
      <c r="GH80" s="56">
        <v>0</v>
      </c>
      <c r="GI80" s="70">
        <v>0</v>
      </c>
      <c r="GJ80" s="70"/>
      <c r="GK80" s="70">
        <v>0</v>
      </c>
      <c r="GL80" s="71"/>
      <c r="GM80" s="70"/>
      <c r="GN80" s="71"/>
      <c r="GO80" s="71"/>
      <c r="GP80" s="57"/>
      <c r="GQ80" s="56">
        <v>0</v>
      </c>
      <c r="GR80" s="70">
        <v>0</v>
      </c>
      <c r="GS80" s="70"/>
      <c r="GT80" s="70">
        <v>0</v>
      </c>
      <c r="GU80" s="71"/>
      <c r="GV80" s="70"/>
      <c r="GW80" s="71"/>
      <c r="GX80" s="71"/>
      <c r="GY80" s="57"/>
      <c r="GZ80" s="63" t="s">
        <v>149</v>
      </c>
      <c r="HA80" s="70">
        <v>205</v>
      </c>
      <c r="HB80" s="70">
        <v>235</v>
      </c>
      <c r="HC80" s="70"/>
      <c r="HD80" s="101"/>
      <c r="HE80" s="71"/>
      <c r="HF80" s="101"/>
      <c r="HG80" s="71"/>
      <c r="HH80" s="71"/>
      <c r="HI80" s="57" t="s">
        <v>150</v>
      </c>
      <c r="HJ80" s="63" t="s">
        <v>151</v>
      </c>
      <c r="HK80" s="70">
        <v>25</v>
      </c>
      <c r="HL80" s="70">
        <v>28</v>
      </c>
      <c r="HM80" s="70"/>
      <c r="HN80" s="101"/>
      <c r="HO80" s="71"/>
      <c r="HP80" s="101"/>
      <c r="HQ80" s="71"/>
      <c r="HR80" s="71"/>
      <c r="HS80" s="65"/>
      <c r="HT80" s="78">
        <v>60</v>
      </c>
      <c r="HU80" s="78">
        <v>0</v>
      </c>
      <c r="HV80" s="88"/>
      <c r="HW80" s="51" t="s">
        <v>152</v>
      </c>
      <c r="HX80" s="79" t="s">
        <v>1741</v>
      </c>
      <c r="HY80" s="70">
        <v>0</v>
      </c>
      <c r="HZ80" s="70">
        <v>0</v>
      </c>
      <c r="IA80" s="70"/>
      <c r="IB80" s="70">
        <v>0</v>
      </c>
      <c r="IC80" s="70">
        <v>0</v>
      </c>
      <c r="ID80" s="81">
        <v>0</v>
      </c>
      <c r="IE80" s="81">
        <v>0</v>
      </c>
      <c r="IF80" s="80"/>
      <c r="IG80" s="56">
        <v>0</v>
      </c>
      <c r="IH80" s="70">
        <v>0</v>
      </c>
      <c r="II80" s="70"/>
      <c r="IJ80" s="70">
        <v>0</v>
      </c>
      <c r="IK80" s="70"/>
      <c r="IL80" s="81"/>
      <c r="IM80" s="89"/>
      <c r="IN80" s="108"/>
      <c r="IO80" s="101"/>
      <c r="IP80" s="101"/>
      <c r="IQ80" s="101"/>
      <c r="IR80" s="70">
        <v>18</v>
      </c>
      <c r="IS80" s="81">
        <v>0.25</v>
      </c>
      <c r="IT80" s="81">
        <v>0.75</v>
      </c>
      <c r="IU80" s="80" t="s">
        <v>665</v>
      </c>
      <c r="IV80" s="51"/>
    </row>
    <row r="81" spans="1:256" ht="79.5" customHeight="1">
      <c r="A81" s="36">
        <v>79</v>
      </c>
      <c r="B81" s="51" t="s">
        <v>21</v>
      </c>
      <c r="C81" s="51" t="s">
        <v>19</v>
      </c>
      <c r="D81" s="51" t="s">
        <v>110</v>
      </c>
      <c r="E81" s="51" t="s">
        <v>1736</v>
      </c>
      <c r="F81" s="51" t="s">
        <v>300</v>
      </c>
      <c r="G81" s="51"/>
      <c r="H81" s="51" t="s">
        <v>301</v>
      </c>
      <c r="I81" s="51" t="s">
        <v>1564</v>
      </c>
      <c r="J81" s="51"/>
      <c r="K81" s="51" t="s">
        <v>302</v>
      </c>
      <c r="L81" s="51" t="s">
        <v>20</v>
      </c>
      <c r="M81" s="51" t="s">
        <v>303</v>
      </c>
      <c r="N81" s="51">
        <v>50110</v>
      </c>
      <c r="O81" s="51" t="s">
        <v>21</v>
      </c>
      <c r="P81" s="52" t="s">
        <v>22</v>
      </c>
      <c r="Q81" s="52" t="s">
        <v>304</v>
      </c>
      <c r="R81" s="52"/>
      <c r="S81" s="52"/>
      <c r="T81" s="54" t="s">
        <v>305</v>
      </c>
      <c r="U81" s="52"/>
      <c r="V81" s="51" t="s">
        <v>23</v>
      </c>
      <c r="W81" s="51" t="s">
        <v>1527</v>
      </c>
      <c r="X81" s="51" t="s">
        <v>306</v>
      </c>
      <c r="Y81" s="51" t="s">
        <v>307</v>
      </c>
      <c r="Z81" s="51"/>
      <c r="AA81" s="51" t="s">
        <v>308</v>
      </c>
      <c r="AB81" s="51" t="s">
        <v>309</v>
      </c>
      <c r="AC81" s="51" t="s">
        <v>1199</v>
      </c>
      <c r="AD81" s="52" t="s">
        <v>310</v>
      </c>
      <c r="AE81" s="52" t="s">
        <v>311</v>
      </c>
      <c r="AF81" s="52" t="s">
        <v>311</v>
      </c>
      <c r="AG81" s="52"/>
      <c r="AH81" s="52" t="s">
        <v>1144</v>
      </c>
      <c r="AI81" s="52"/>
      <c r="AJ81" s="51" t="s">
        <v>1145</v>
      </c>
      <c r="AK81" s="51" t="s">
        <v>1146</v>
      </c>
      <c r="AL81" s="51">
        <v>1966</v>
      </c>
      <c r="AM81" s="51">
        <f t="shared" si="5"/>
        <v>41</v>
      </c>
      <c r="AN81" s="51" t="s">
        <v>1201</v>
      </c>
      <c r="AO81" s="51" t="s">
        <v>1148</v>
      </c>
      <c r="AP81" s="51" t="s">
        <v>1736</v>
      </c>
      <c r="AQ81" s="51" t="s">
        <v>722</v>
      </c>
      <c r="AR81" s="51"/>
      <c r="AS81" s="51" t="s">
        <v>1206</v>
      </c>
      <c r="AT81" s="51" t="s">
        <v>20</v>
      </c>
      <c r="AU81" s="51" t="s">
        <v>20</v>
      </c>
      <c r="AV81" s="51" t="s">
        <v>21</v>
      </c>
      <c r="AW81" s="51">
        <v>50110</v>
      </c>
      <c r="AX81" s="51" t="s">
        <v>1199</v>
      </c>
      <c r="AY81" s="52" t="s">
        <v>1147</v>
      </c>
      <c r="AZ81" s="51" t="s">
        <v>1199</v>
      </c>
      <c r="BA81" s="52"/>
      <c r="BB81" s="52" t="s">
        <v>1199</v>
      </c>
      <c r="BC81" s="52"/>
      <c r="BD81" s="52"/>
      <c r="BE81" s="51"/>
      <c r="BF81" s="51" t="s">
        <v>1736</v>
      </c>
      <c r="BG81" s="55" t="s">
        <v>1206</v>
      </c>
      <c r="BH81" s="55" t="s">
        <v>1206</v>
      </c>
      <c r="BI81" s="55" t="s">
        <v>1206</v>
      </c>
      <c r="BJ81" s="55" t="s">
        <v>1206</v>
      </c>
      <c r="BK81" s="51"/>
      <c r="BL81" s="51"/>
      <c r="BM81" s="51" t="s">
        <v>1286</v>
      </c>
      <c r="BN81" s="51" t="s">
        <v>1285</v>
      </c>
      <c r="BO81" s="108"/>
      <c r="BP81" s="57">
        <v>12</v>
      </c>
      <c r="BQ81" s="108"/>
      <c r="BR81" s="57">
        <v>39</v>
      </c>
      <c r="BS81" s="108"/>
      <c r="BT81" s="57">
        <v>250</v>
      </c>
      <c r="BU81" s="92">
        <v>0.02</v>
      </c>
      <c r="BV81" s="106"/>
      <c r="BW81" s="105"/>
      <c r="BX81" s="106"/>
      <c r="BY81" s="105">
        <v>1</v>
      </c>
      <c r="BZ81" s="106"/>
      <c r="CA81" s="105"/>
      <c r="CB81" s="106"/>
      <c r="CC81" s="105"/>
      <c r="CD81" s="106"/>
      <c r="CE81" s="107"/>
      <c r="CF81" s="62"/>
      <c r="CG81" s="63">
        <v>10</v>
      </c>
      <c r="CH81" s="64">
        <v>2</v>
      </c>
      <c r="CI81" s="65"/>
      <c r="CJ81" s="63"/>
      <c r="CK81" s="64"/>
      <c r="CL81" s="65"/>
      <c r="CM81" s="69"/>
      <c r="CN81" s="63">
        <v>8</v>
      </c>
      <c r="CO81" s="64">
        <v>2</v>
      </c>
      <c r="CP81" s="65">
        <v>10</v>
      </c>
      <c r="CQ81" s="63"/>
      <c r="CR81" s="64"/>
      <c r="CS81" s="65"/>
      <c r="CT81" s="63">
        <v>4</v>
      </c>
      <c r="CU81" s="64">
        <v>1</v>
      </c>
      <c r="CV81" s="65">
        <v>5</v>
      </c>
      <c r="CW81" s="63">
        <v>3</v>
      </c>
      <c r="CX81" s="64">
        <v>1</v>
      </c>
      <c r="CY81" s="65">
        <v>4</v>
      </c>
      <c r="CZ81" s="63"/>
      <c r="DA81" s="64"/>
      <c r="DB81" s="65"/>
      <c r="DC81" s="63">
        <v>1</v>
      </c>
      <c r="DD81" s="64"/>
      <c r="DE81" s="65">
        <v>1</v>
      </c>
      <c r="DF81" s="63">
        <v>3</v>
      </c>
      <c r="DG81" s="64">
        <v>0</v>
      </c>
      <c r="DH81" s="65">
        <v>3</v>
      </c>
      <c r="DI81" s="63">
        <v>1</v>
      </c>
      <c r="DJ81" s="64">
        <v>1</v>
      </c>
      <c r="DK81" s="65">
        <v>2</v>
      </c>
      <c r="DL81" s="63">
        <v>4</v>
      </c>
      <c r="DM81" s="64">
        <v>1</v>
      </c>
      <c r="DN81" s="65">
        <v>5</v>
      </c>
      <c r="DO81" s="63">
        <v>8</v>
      </c>
      <c r="DP81" s="64">
        <v>0</v>
      </c>
      <c r="DQ81" s="65">
        <v>8</v>
      </c>
      <c r="DR81" s="63">
        <v>1</v>
      </c>
      <c r="DS81" s="64">
        <v>0</v>
      </c>
      <c r="DT81" s="65">
        <v>1</v>
      </c>
      <c r="DU81" s="63">
        <v>1</v>
      </c>
      <c r="DV81" s="64">
        <v>0</v>
      </c>
      <c r="DW81" s="65">
        <v>1</v>
      </c>
      <c r="DX81" s="63">
        <v>0</v>
      </c>
      <c r="DY81" s="64">
        <v>0</v>
      </c>
      <c r="DZ81" s="65">
        <v>0</v>
      </c>
      <c r="EA81" s="63">
        <v>10</v>
      </c>
      <c r="EB81" s="64">
        <v>0</v>
      </c>
      <c r="EC81" s="65">
        <v>10</v>
      </c>
      <c r="ED81" s="63">
        <v>6</v>
      </c>
      <c r="EE81" s="64">
        <v>0</v>
      </c>
      <c r="EF81" s="65">
        <v>6</v>
      </c>
      <c r="EG81" s="62"/>
      <c r="EH81" s="63"/>
      <c r="EI81" s="64"/>
      <c r="EJ81" s="65"/>
      <c r="EK81" s="63"/>
      <c r="EL81" s="64"/>
      <c r="EM81" s="65"/>
      <c r="EN81" s="63"/>
      <c r="EO81" s="64"/>
      <c r="EP81" s="65"/>
      <c r="EQ81" s="63"/>
      <c r="ER81" s="64"/>
      <c r="ES81" s="65"/>
      <c r="ET81" s="56"/>
      <c r="EU81" s="70"/>
      <c r="EV81" s="70"/>
      <c r="EW81" s="70"/>
      <c r="EX81" s="71"/>
      <c r="EY81" s="70"/>
      <c r="EZ81" s="71"/>
      <c r="FA81" s="60"/>
      <c r="FB81" s="56"/>
      <c r="FC81" s="70"/>
      <c r="FD81" s="70"/>
      <c r="FE81" s="70"/>
      <c r="FF81" s="70"/>
      <c r="FG81" s="70"/>
      <c r="FH81" s="71"/>
      <c r="FI81" s="60"/>
      <c r="FJ81" s="63" t="s">
        <v>1741</v>
      </c>
      <c r="FK81" s="70"/>
      <c r="FL81" s="70"/>
      <c r="FM81" s="70"/>
      <c r="FN81" s="71"/>
      <c r="FO81" s="72"/>
      <c r="FP81" s="71"/>
      <c r="FQ81" s="60"/>
      <c r="FR81" s="73">
        <v>11</v>
      </c>
      <c r="FS81" s="74">
        <v>15</v>
      </c>
      <c r="FT81" s="102"/>
      <c r="FU81" s="75">
        <v>0</v>
      </c>
      <c r="FV81" s="74">
        <v>18</v>
      </c>
      <c r="FW81" s="76">
        <v>0.85</v>
      </c>
      <c r="FX81" s="77"/>
      <c r="FY81" s="56"/>
      <c r="FZ81" s="70"/>
      <c r="GA81" s="70"/>
      <c r="GB81" s="70"/>
      <c r="GC81" s="71"/>
      <c r="GD81" s="70"/>
      <c r="GE81" s="71"/>
      <c r="GF81" s="71"/>
      <c r="GG81" s="57"/>
      <c r="GH81" s="56"/>
      <c r="GI81" s="70"/>
      <c r="GJ81" s="70"/>
      <c r="GK81" s="70"/>
      <c r="GL81" s="71"/>
      <c r="GM81" s="70"/>
      <c r="GN81" s="71"/>
      <c r="GO81" s="71"/>
      <c r="GP81" s="57"/>
      <c r="GQ81" s="56"/>
      <c r="GR81" s="70"/>
      <c r="GS81" s="70"/>
      <c r="GT81" s="70"/>
      <c r="GU81" s="71"/>
      <c r="GV81" s="70"/>
      <c r="GW81" s="71"/>
      <c r="GX81" s="71"/>
      <c r="GY81" s="57"/>
      <c r="GZ81" s="63"/>
      <c r="HA81" s="70"/>
      <c r="HB81" s="70"/>
      <c r="HC81" s="70"/>
      <c r="HD81" s="70"/>
      <c r="HE81" s="71"/>
      <c r="HF81" s="70"/>
      <c r="HG81" s="71"/>
      <c r="HH81" s="71"/>
      <c r="HI81" s="57"/>
      <c r="HJ81" s="63"/>
      <c r="HK81" s="70"/>
      <c r="HL81" s="70"/>
      <c r="HM81" s="70"/>
      <c r="HN81" s="70"/>
      <c r="HO81" s="71"/>
      <c r="HP81" s="70"/>
      <c r="HQ81" s="81"/>
      <c r="HR81" s="81"/>
      <c r="HS81" s="65"/>
      <c r="HT81" s="78">
        <v>70</v>
      </c>
      <c r="HU81" s="78">
        <v>1</v>
      </c>
      <c r="HV81" s="78">
        <v>85</v>
      </c>
      <c r="HW81" s="51" t="s">
        <v>1149</v>
      </c>
      <c r="HX81" s="79" t="s">
        <v>1736</v>
      </c>
      <c r="HY81" s="101"/>
      <c r="HZ81" s="70"/>
      <c r="IA81" s="70"/>
      <c r="IB81" s="101"/>
      <c r="IC81" s="70"/>
      <c r="ID81" s="81"/>
      <c r="IE81" s="81"/>
      <c r="IF81" s="80"/>
      <c r="IG81" s="56"/>
      <c r="IH81" s="70"/>
      <c r="II81" s="70"/>
      <c r="IJ81" s="70"/>
      <c r="IK81" s="70"/>
      <c r="IL81" s="81"/>
      <c r="IM81" s="89"/>
      <c r="IN81" s="56"/>
      <c r="IO81" s="70"/>
      <c r="IP81" s="70"/>
      <c r="IQ81" s="70"/>
      <c r="IR81" s="70"/>
      <c r="IS81" s="81"/>
      <c r="IT81" s="81"/>
      <c r="IU81" s="80"/>
      <c r="IV81" s="51" t="s">
        <v>1287</v>
      </c>
    </row>
    <row r="82" spans="1:256" ht="73.5" customHeight="1">
      <c r="A82" s="36">
        <v>80</v>
      </c>
      <c r="B82" s="51" t="s">
        <v>1758</v>
      </c>
      <c r="C82" s="51" t="s">
        <v>495</v>
      </c>
      <c r="D82" s="51" t="s">
        <v>110</v>
      </c>
      <c r="E82" s="51" t="s">
        <v>969</v>
      </c>
      <c r="F82" s="51" t="s">
        <v>1115</v>
      </c>
      <c r="G82" s="51"/>
      <c r="H82" s="51" t="s">
        <v>1116</v>
      </c>
      <c r="I82" s="51" t="s">
        <v>1117</v>
      </c>
      <c r="J82" s="51"/>
      <c r="K82" s="51" t="s">
        <v>78</v>
      </c>
      <c r="L82" s="51" t="s">
        <v>79</v>
      </c>
      <c r="M82" s="51" t="s">
        <v>79</v>
      </c>
      <c r="N82" s="52"/>
      <c r="O82" s="51" t="s">
        <v>1758</v>
      </c>
      <c r="P82" s="53" t="s">
        <v>1834</v>
      </c>
      <c r="Q82" s="53" t="s">
        <v>1835</v>
      </c>
      <c r="R82" s="53" t="s">
        <v>1835</v>
      </c>
      <c r="S82" s="53" t="s">
        <v>1835</v>
      </c>
      <c r="T82" s="54" t="s">
        <v>1118</v>
      </c>
      <c r="U82" s="54" t="s">
        <v>1119</v>
      </c>
      <c r="V82" s="51" t="s">
        <v>1120</v>
      </c>
      <c r="W82" s="51"/>
      <c r="X82" s="51"/>
      <c r="Y82" s="51"/>
      <c r="Z82" s="51"/>
      <c r="AA82" s="51"/>
      <c r="AB82" s="51"/>
      <c r="AC82" s="51"/>
      <c r="AD82" s="52"/>
      <c r="AE82" s="52"/>
      <c r="AF82" s="52"/>
      <c r="AG82" s="52"/>
      <c r="AH82" s="54"/>
      <c r="AI82" s="52"/>
      <c r="AJ82" s="51"/>
      <c r="AK82" s="51"/>
      <c r="AL82" s="51"/>
      <c r="AM82" s="51"/>
      <c r="AN82" s="51" t="s">
        <v>941</v>
      </c>
      <c r="AO82" s="51"/>
      <c r="AP82" s="51" t="s">
        <v>1736</v>
      </c>
      <c r="AQ82" s="51" t="s">
        <v>722</v>
      </c>
      <c r="AR82" s="51"/>
      <c r="AS82" s="51" t="s">
        <v>1206</v>
      </c>
      <c r="AT82" s="51" t="s">
        <v>79</v>
      </c>
      <c r="AU82" s="51"/>
      <c r="AV82" s="51" t="s">
        <v>1758</v>
      </c>
      <c r="AW82" s="51"/>
      <c r="AX82" s="52" t="s">
        <v>1199</v>
      </c>
      <c r="AY82" s="52" t="s">
        <v>1199</v>
      </c>
      <c r="AZ82" s="52" t="s">
        <v>1199</v>
      </c>
      <c r="BA82" s="52" t="s">
        <v>1199</v>
      </c>
      <c r="BB82" s="52" t="s">
        <v>1199</v>
      </c>
      <c r="BC82" s="52"/>
      <c r="BD82" s="52"/>
      <c r="BE82" s="52"/>
      <c r="BF82" s="52"/>
      <c r="BG82" s="55"/>
      <c r="BH82" s="52"/>
      <c r="BI82" s="52"/>
      <c r="BJ82" s="54"/>
      <c r="BK82" s="51"/>
      <c r="BL82" s="51"/>
      <c r="BM82" s="51" t="s">
        <v>1736</v>
      </c>
      <c r="BN82" s="82" t="s">
        <v>1971</v>
      </c>
      <c r="BO82" s="56"/>
      <c r="BP82" s="57"/>
      <c r="BQ82" s="56"/>
      <c r="BR82" s="109"/>
      <c r="BS82" s="56"/>
      <c r="BT82" s="57"/>
      <c r="BU82" s="92"/>
      <c r="BV82" s="106"/>
      <c r="BW82" s="94"/>
      <c r="BX82" s="106"/>
      <c r="BY82" s="94"/>
      <c r="BZ82" s="106"/>
      <c r="CA82" s="94"/>
      <c r="CB82" s="106"/>
      <c r="CC82" s="94"/>
      <c r="CD82" s="106"/>
      <c r="CE82" s="95"/>
      <c r="CF82" s="62"/>
      <c r="CG82" s="63">
        <v>7</v>
      </c>
      <c r="CH82" s="64">
        <v>5</v>
      </c>
      <c r="CI82" s="65">
        <v>0</v>
      </c>
      <c r="CJ82" s="63">
        <v>2</v>
      </c>
      <c r="CK82" s="64">
        <v>0</v>
      </c>
      <c r="CL82" s="65">
        <v>0</v>
      </c>
      <c r="CM82" s="100"/>
      <c r="CN82" s="63">
        <v>5</v>
      </c>
      <c r="CO82" s="64">
        <v>2</v>
      </c>
      <c r="CP82" s="65">
        <v>7</v>
      </c>
      <c r="CQ82" s="63">
        <v>1</v>
      </c>
      <c r="CR82" s="64">
        <v>1</v>
      </c>
      <c r="CS82" s="65">
        <v>2</v>
      </c>
      <c r="CT82" s="63">
        <v>6</v>
      </c>
      <c r="CU82" s="64">
        <v>3</v>
      </c>
      <c r="CV82" s="65">
        <v>9</v>
      </c>
      <c r="CW82" s="63">
        <v>0</v>
      </c>
      <c r="CX82" s="64">
        <v>0</v>
      </c>
      <c r="CY82" s="65">
        <v>0</v>
      </c>
      <c r="CZ82" s="63">
        <v>0</v>
      </c>
      <c r="DA82" s="64">
        <v>0</v>
      </c>
      <c r="DB82" s="65">
        <v>0</v>
      </c>
      <c r="DC82" s="63">
        <v>0</v>
      </c>
      <c r="DD82" s="64">
        <v>0</v>
      </c>
      <c r="DE82" s="65">
        <v>0</v>
      </c>
      <c r="DF82" s="63">
        <v>0</v>
      </c>
      <c r="DG82" s="64">
        <v>0</v>
      </c>
      <c r="DH82" s="65">
        <v>0</v>
      </c>
      <c r="DI82" s="63">
        <v>2</v>
      </c>
      <c r="DJ82" s="64">
        <v>0</v>
      </c>
      <c r="DK82" s="65">
        <v>2</v>
      </c>
      <c r="DL82" s="63"/>
      <c r="DM82" s="64"/>
      <c r="DN82" s="65"/>
      <c r="DO82" s="63"/>
      <c r="DP82" s="64"/>
      <c r="DQ82" s="65"/>
      <c r="DR82" s="63"/>
      <c r="DS82" s="64"/>
      <c r="DT82" s="65"/>
      <c r="DU82" s="63"/>
      <c r="DV82" s="64"/>
      <c r="DW82" s="65"/>
      <c r="DX82" s="63"/>
      <c r="DY82" s="64"/>
      <c r="DZ82" s="65"/>
      <c r="EA82" s="63"/>
      <c r="EB82" s="64"/>
      <c r="EC82" s="65"/>
      <c r="ED82" s="63"/>
      <c r="EE82" s="64"/>
      <c r="EF82" s="65"/>
      <c r="EG82" s="62"/>
      <c r="EH82" s="63"/>
      <c r="EI82" s="64"/>
      <c r="EJ82" s="65"/>
      <c r="EK82" s="63"/>
      <c r="EL82" s="64"/>
      <c r="EM82" s="65"/>
      <c r="EN82" s="63"/>
      <c r="EO82" s="64"/>
      <c r="EP82" s="65"/>
      <c r="EQ82" s="63"/>
      <c r="ER82" s="64"/>
      <c r="ES82" s="65"/>
      <c r="ET82" s="56"/>
      <c r="EU82" s="70"/>
      <c r="EV82" s="70"/>
      <c r="EW82" s="70"/>
      <c r="EX82" s="71"/>
      <c r="EY82" s="70"/>
      <c r="EZ82" s="71"/>
      <c r="FA82" s="60"/>
      <c r="FB82" s="56"/>
      <c r="FC82" s="70"/>
      <c r="FD82" s="70"/>
      <c r="FE82" s="70"/>
      <c r="FF82" s="70"/>
      <c r="FG82" s="70"/>
      <c r="FH82" s="71"/>
      <c r="FI82" s="60"/>
      <c r="FJ82" s="63" t="s">
        <v>1741</v>
      </c>
      <c r="FK82" s="70"/>
      <c r="FL82" s="70"/>
      <c r="FM82" s="70"/>
      <c r="FN82" s="71"/>
      <c r="FO82" s="72"/>
      <c r="FP82" s="71"/>
      <c r="FQ82" s="60"/>
      <c r="FR82" s="73"/>
      <c r="FS82" s="74"/>
      <c r="FT82" s="74"/>
      <c r="FU82" s="75"/>
      <c r="FV82" s="74"/>
      <c r="FW82" s="90"/>
      <c r="FX82" s="91"/>
      <c r="FY82" s="56"/>
      <c r="FZ82" s="70"/>
      <c r="GA82" s="70"/>
      <c r="GB82" s="70"/>
      <c r="GC82" s="71"/>
      <c r="GD82" s="70"/>
      <c r="GE82" s="71"/>
      <c r="GF82" s="71"/>
      <c r="GG82" s="57"/>
      <c r="GH82" s="56"/>
      <c r="GI82" s="70"/>
      <c r="GJ82" s="70"/>
      <c r="GK82" s="70"/>
      <c r="GL82" s="71"/>
      <c r="GM82" s="70"/>
      <c r="GN82" s="71"/>
      <c r="GO82" s="71"/>
      <c r="GP82" s="57"/>
      <c r="GQ82" s="56">
        <v>4</v>
      </c>
      <c r="GR82" s="70">
        <v>4</v>
      </c>
      <c r="GS82" s="70">
        <v>4</v>
      </c>
      <c r="GT82" s="70">
        <v>7</v>
      </c>
      <c r="GU82" s="71"/>
      <c r="GV82" s="70"/>
      <c r="GW82" s="71"/>
      <c r="GX82" s="71"/>
      <c r="GY82" s="57"/>
      <c r="GZ82" s="63"/>
      <c r="HA82" s="70">
        <v>5</v>
      </c>
      <c r="HB82" s="70">
        <v>11</v>
      </c>
      <c r="HC82" s="70">
        <v>6</v>
      </c>
      <c r="HD82" s="101" t="s">
        <v>2049</v>
      </c>
      <c r="HE82" s="71"/>
      <c r="HF82" s="101"/>
      <c r="HG82" s="71"/>
      <c r="HH82" s="71"/>
      <c r="HI82" s="57"/>
      <c r="HJ82" s="63"/>
      <c r="HK82" s="70">
        <v>0</v>
      </c>
      <c r="HL82" s="70">
        <v>0</v>
      </c>
      <c r="HM82" s="70"/>
      <c r="HN82" s="70">
        <v>0</v>
      </c>
      <c r="HO82" s="71"/>
      <c r="HP82" s="70"/>
      <c r="HQ82" s="81"/>
      <c r="HR82" s="81"/>
      <c r="HS82" s="65"/>
      <c r="HT82" s="78"/>
      <c r="HU82" s="78"/>
      <c r="HV82" s="88"/>
      <c r="HW82" s="51"/>
      <c r="HX82" s="79" t="s">
        <v>1736</v>
      </c>
      <c r="HY82" s="156"/>
      <c r="HZ82" s="156"/>
      <c r="IA82" s="156"/>
      <c r="IB82" s="156"/>
      <c r="IC82" s="156"/>
      <c r="ID82" s="157"/>
      <c r="IE82" s="157"/>
      <c r="IG82" s="56"/>
      <c r="IH82" s="70"/>
      <c r="II82" s="70"/>
      <c r="IJ82" s="70"/>
      <c r="IK82" s="70"/>
      <c r="IL82" s="81"/>
      <c r="IM82" s="89"/>
      <c r="IN82" s="56"/>
      <c r="IO82" s="70"/>
      <c r="IP82" s="70"/>
      <c r="IQ82" s="101"/>
      <c r="IR82" s="70"/>
      <c r="IS82" s="71"/>
      <c r="IT82" s="71"/>
      <c r="IU82" s="80"/>
      <c r="IV82" s="51"/>
    </row>
  </sheetData>
  <mergeCells count="44">
    <mergeCell ref="CW1:CY1"/>
    <mergeCell ref="ED1:EF1"/>
    <mergeCell ref="DF1:DH1"/>
    <mergeCell ref="DI1:DK1"/>
    <mergeCell ref="CZ1:DB1"/>
    <mergeCell ref="DC1:DE1"/>
    <mergeCell ref="DR1:DT1"/>
    <mergeCell ref="CQ1:CS1"/>
    <mergeCell ref="CT1:CV1"/>
    <mergeCell ref="CG1:CI1"/>
    <mergeCell ref="CJ1:CL1"/>
    <mergeCell ref="D1:V1"/>
    <mergeCell ref="W1:AJ1"/>
    <mergeCell ref="BX1:BY1"/>
    <mergeCell ref="CN1:CP1"/>
    <mergeCell ref="BZ1:CA1"/>
    <mergeCell ref="CB1:CC1"/>
    <mergeCell ref="CD1:CE1"/>
    <mergeCell ref="BO1:BP1"/>
    <mergeCell ref="BS1:BT1"/>
    <mergeCell ref="BQ1:BR1"/>
    <mergeCell ref="BV1:BW1"/>
    <mergeCell ref="HY31:IE31"/>
    <mergeCell ref="DL1:DN1"/>
    <mergeCell ref="DO1:DQ1"/>
    <mergeCell ref="FJ1:FQ1"/>
    <mergeCell ref="GH1:GP1"/>
    <mergeCell ref="GZ1:HH1"/>
    <mergeCell ref="DX1:DZ1"/>
    <mergeCell ref="FY1:GG1"/>
    <mergeCell ref="EA1:EC1"/>
    <mergeCell ref="EQ1:ES1"/>
    <mergeCell ref="FR1:FX1"/>
    <mergeCell ref="ET1:FA1"/>
    <mergeCell ref="FB1:FI1"/>
    <mergeCell ref="EK1:EM1"/>
    <mergeCell ref="EN1:EP1"/>
    <mergeCell ref="EH1:EJ1"/>
    <mergeCell ref="DU1:DW1"/>
    <mergeCell ref="GQ1:GY1"/>
    <mergeCell ref="IN1:IT1"/>
    <mergeCell ref="IG1:IM1"/>
    <mergeCell ref="HJ1:HS1"/>
    <mergeCell ref="HY1:IF1"/>
  </mergeCells>
  <conditionalFormatting sqref="C79">
    <cfRule type="cellIs" priority="1" dxfId="0" operator="equal" stopIfTrue="1">
      <formula>0</formula>
    </cfRule>
  </conditionalFormatting>
  <hyperlinks>
    <hyperlink ref="AO32" r:id="rId1" display="www.uonbi.ac.ke"/>
    <hyperlink ref="BJ76" r:id="rId2" display="abdallah.bchir@rns.tn"/>
    <hyperlink ref="BJ77" r:id="rId3" display="hassen.ghannem@rns.tn"/>
    <hyperlink ref="BJ82" r:id="rId4" display="alatif@healthnet.zw"/>
    <hyperlink ref="BJ43" r:id="rId5" display="adaokeke@infoweb.abs.net"/>
    <hyperlink ref="BJ75" r:id="rId6" display="noureddine.anchour@rns.tn"/>
    <hyperlink ref="AO7" r:id="rId7" display="www.isobenin.edu"/>
    <hyperlink ref="AO14" r:id="rId8" display="www.menoufiya.edu.og"/>
    <hyperlink ref="AO43" r:id="rId9" display="cdunth@infoweb.abs.net"/>
    <hyperlink ref="AO33" r:id="rId10" display="www.mu.ac.ke"/>
    <hyperlink ref="AO57" r:id="rId11" display="www.ised.sn"/>
    <hyperlink ref="AO31" r:id="rId12" display="www.amref.org"/>
    <hyperlink ref="BE7" r:id="rId13" display="http:///www.irsbenin.edu"/>
    <hyperlink ref="BJ30" r:id="rId14" display="Iquakyi@noguchi.mimcom.net"/>
    <hyperlink ref="BJ49" r:id="rId15" display="provost.med@skannet.com.ng"/>
    <hyperlink ref="BC50" r:id="rId16" display="cmul@rcl.nig.com"/>
    <hyperlink ref="BC43" r:id="rId17" display="adaokeke@infoweb.abs.net"/>
    <hyperlink ref="U47" r:id="rId18" display="oladepod@yahoo.com"/>
    <hyperlink ref="T9" r:id="rId19" display="itakougang@yahoo.com"/>
    <hyperlink ref="AH7" r:id="rId20" display="kbessaoud@isuisse.com"/>
    <hyperlink ref="T31" r:id="rId21" display="amreftraining@amrefhq.org"/>
    <hyperlink ref="U31" r:id="rId22" display="amrefitc@amrefhq.org"/>
    <hyperlink ref="T32" r:id="rId23" display="epi@comhlth.ac.ke"/>
    <hyperlink ref="T44" r:id="rId24" display="mezieokoye@yahoo.com"/>
    <hyperlink ref="T57" r:id="rId25" display="adia@ised.sn"/>
    <hyperlink ref="U57" r:id="rId26" display="diagodia@hotmail.com"/>
    <hyperlink ref="AH57" r:id="rId27" display="fdiakhate@ised.sn"/>
    <hyperlink ref="T13" r:id="rId28" display="AhmedHANYe.92001@yahoo.com"/>
    <hyperlink ref="T76" r:id="rId29" display="Mohamed.soltani@fm.rnu.tn"/>
    <hyperlink ref="T77" r:id="rId30" display="hassen.ghannem@rns.tn"/>
    <hyperlink ref="AH77" r:id="rId31" display="ahmed_epidemio@yahoo.fr"/>
    <hyperlink ref="T78" r:id="rId32" display="jamel.damak@rns.tn"/>
    <hyperlink ref="AH78" r:id="rId33" display="habib.feki@rns.tn"/>
    <hyperlink ref="AI78" r:id="rId34" display="habib_fki@yahoo.fr"/>
    <hyperlink ref="T79" r:id="rId35" display="ali.mtiraoui@fmso.rnu.tn"/>
    <hyperlink ref="U79" r:id="rId36" display="amtiraoui@yahoo.fr"/>
    <hyperlink ref="T63" r:id="rId37" display="gngmomb@med.uovs.ac.za"/>
    <hyperlink ref="T33" r:id="rId38" display="iphmu@africaonline.co.ke"/>
    <hyperlink ref="T82" r:id="rId39" display="omudya@medsch.uz.ac.zw"/>
    <hyperlink ref="AH82" r:id="rId40" display="nchapman@medsh.uz.ac.zw"/>
    <hyperlink ref="T73" r:id="rId41" display="mleshabari@muchs.ac.tz"/>
    <hyperlink ref="AH73" r:id="rId42" display="zpremji@muchs.ac.tz"/>
    <hyperlink ref="AI73" r:id="rId43" display="diph@muchs.ac.tz"/>
    <hyperlink ref="AH43" r:id="rId44" display="ecotex@infoweb.abs.net"/>
    <hyperlink ref="T3" r:id="rId45" display="asaihi@sante.dz"/>
    <hyperlink ref="AH3" r:id="rId46" display="ensp@sante.dz"/>
    <hyperlink ref="T74" r:id="rId47" display="Mohamed.Chahed@fmt.rnu.tn"/>
    <hyperlink ref="T75" r:id="rId48" display="mohamed.hsairi@rns.tn"/>
    <hyperlink ref="AH75" r:id="rId49" display="radhouene.fakhfakh@rns.tn"/>
    <hyperlink ref="U14" r:id="rId50" display="farahatfm@yahoo.com"/>
    <hyperlink ref="T27" r:id="rId51" display="rhr.aau@ethionet.et"/>
    <hyperlink ref="U27" r:id="rId52" display="damen@hotmail.com"/>
    <hyperlink ref="T7" r:id="rId53" display="inspadim@intonet.bj"/>
    <hyperlink ref="U7" r:id="rId54" display="makoutode@hotmail.com"/>
    <hyperlink ref="AH50" r:id="rId55" display="maoyediran@beta.linkserve.com"/>
    <hyperlink ref="T50" r:id="rId56" display="akinosibogun@excite.com"/>
    <hyperlink ref="T14" r:id="rId57" display="taghreedmfarahat@yahoo.co.uk"/>
    <hyperlink ref="T43" r:id="rId58" display="bscuzochukwu@yahoo.com"/>
    <hyperlink ref="BB3" r:id="rId59" display="asaihi@sante.dz"/>
    <hyperlink ref="BJ3" r:id="rId60" display="asaihi@sante.dz"/>
    <hyperlink ref="BB73" r:id="rId61" display="diph@muchs.ac.tz"/>
    <hyperlink ref="T80" r:id="rId62" display="naz@musph.ac.ug"/>
    <hyperlink ref="T4" r:id="rId63" display="INSP@sante.dz"/>
    <hyperlink ref="BB30" r:id="rId64" display="gsph@sph.ug.edu.gh"/>
    <hyperlink ref="BB33" r:id="rId65" display="iphmu@africaonline.co.ke"/>
    <hyperlink ref="BE33" r:id="rId66" display="www.mu.ac.ke"/>
    <hyperlink ref="BE32" r:id="rId67" display="www.uonbi.ac.ke"/>
    <hyperlink ref="T42" r:id="rId68" display="schwal@health.ucm.mz"/>
    <hyperlink ref="AO45" r:id="rId69" display="www.oauife.edu.ng"/>
    <hyperlink ref="AH47" r:id="rId70" display="hpearhec@skannet.com"/>
    <hyperlink ref="T26" r:id="rId71" display="wolde.ab@pres.uoa.edu.er"/>
    <hyperlink ref="AH36" r:id="rId72" display="chiwoza@malawi.net"/>
    <hyperlink ref="BJ27" r:id="rId73" display="zufan_lakew@yahoo.com"/>
    <hyperlink ref="AH80" r:id="rId74" display="fwabwire@musph.ac.ug"/>
    <hyperlink ref="BB80" r:id="rId75" display="dean@musph.ac.ug"/>
    <hyperlink ref="BE80" r:id="rId76" display="www.musph.ac.ug"/>
    <hyperlink ref="T23" r:id="rId77" display="ama12411@gmail.com"/>
    <hyperlink ref="AH23" r:id="rId78" display="adelfoda_1949@hotmail.com"/>
    <hyperlink ref="AO23" r:id="rId79" display="www.zu.ed.eg"/>
    <hyperlink ref="AH33" r:id="rId80" display="deansph@mu.ac.ke"/>
    <hyperlink ref="AI33" r:id="rId81" display="dmenya@africaonline.co.ke"/>
    <hyperlink ref="AI55" r:id="rId82" display="dushimimana@yahoo.fr"/>
    <hyperlink ref="T34" r:id="rId83" display="amyn.lakhani@aku.edu"/>
    <hyperlink ref="AH34" r:id="rId84" display="joyce.mutanu@msa.akhskenya.org"/>
  </hyperlinks>
  <printOptions gridLines="1"/>
  <pageMargins left="0.3937007874015748" right="0.3937007874015748" top="0.3937007874015748" bottom="0.3937007874015748" header="0.1968503937007874" footer="0.1968503937007874"/>
  <pageSetup cellComments="atEnd" horizontalDpi="600" verticalDpi="600" orientation="landscape" paperSize="9" r:id="rId87"/>
  <headerFooter alignWithMargins="0">
    <oddFooter>&amp;C&amp;P</oddFooter>
  </headerFooter>
  <legacyDrawing r:id="rId86"/>
</worksheet>
</file>

<file path=xl/worksheets/sheet4.xml><?xml version="1.0" encoding="utf-8"?>
<worksheet xmlns="http://schemas.openxmlformats.org/spreadsheetml/2006/main" xmlns:r="http://schemas.openxmlformats.org/officeDocument/2006/relationships">
  <dimension ref="A1:IV138"/>
  <sheetViews>
    <sheetView zoomScale="80" zoomScaleNormal="80" workbookViewId="0" topLeftCell="A82">
      <selection activeCell="C98" sqref="C98"/>
    </sheetView>
  </sheetViews>
  <sheetFormatPr defaultColWidth="9.140625" defaultRowHeight="12.75"/>
  <cols>
    <col min="1" max="1" width="9.140625" style="1" customWidth="1"/>
    <col min="2" max="2" width="14.140625" style="3" customWidth="1"/>
    <col min="3" max="3" width="45.421875" style="8" bestFit="1" customWidth="1"/>
    <col min="4" max="4" width="9.140625" style="13" bestFit="1" customWidth="1"/>
    <col min="5" max="5" width="3.00390625" style="13" bestFit="1" customWidth="1"/>
    <col min="6" max="6" width="10.57421875" style="16" bestFit="1" customWidth="1"/>
    <col min="7" max="8" width="5.28125" style="13" customWidth="1"/>
    <col min="9" max="9" width="9.00390625" style="16" customWidth="1"/>
    <col min="10" max="10" width="5.57421875" style="12" bestFit="1" customWidth="1"/>
    <col min="11" max="11" width="3.00390625" style="13" bestFit="1" customWidth="1"/>
    <col min="12" max="12" width="10.421875" style="16" bestFit="1" customWidth="1"/>
    <col min="13" max="13" width="11.7109375" style="12" bestFit="1" customWidth="1"/>
    <col min="14" max="14" width="3.00390625" style="13" bestFit="1" customWidth="1"/>
    <col min="15" max="15" width="10.00390625" style="16" bestFit="1" customWidth="1"/>
    <col min="16" max="16" width="9.421875" style="13" bestFit="1" customWidth="1"/>
    <col min="17" max="17" width="3.57421875" style="13" bestFit="1" customWidth="1"/>
    <col min="18" max="18" width="3.00390625" style="16" bestFit="1" customWidth="1"/>
    <col min="19" max="19" width="3.00390625" style="13" bestFit="1" customWidth="1"/>
    <col min="20" max="20" width="7.00390625" style="13" bestFit="1" customWidth="1"/>
    <col min="21" max="21" width="10.00390625" style="16" bestFit="1" customWidth="1"/>
    <col min="22" max="22" width="5.28125" style="13" customWidth="1"/>
    <col min="23" max="23" width="4.7109375" style="13" customWidth="1"/>
    <col min="24" max="24" width="5.140625" style="16" customWidth="1"/>
    <col min="25" max="25" width="6.421875" style="13" customWidth="1"/>
    <col min="26" max="26" width="5.00390625" style="13" customWidth="1"/>
    <col min="27" max="27" width="4.8515625" style="16" customWidth="1"/>
    <col min="28" max="28" width="5.8515625" style="12" customWidth="1"/>
    <col min="29" max="29" width="5.421875" style="13" customWidth="1"/>
    <col min="30" max="30" width="5.28125" style="16" customWidth="1"/>
    <col min="31" max="31" width="7.00390625" style="13" customWidth="1"/>
    <col min="32" max="32" width="5.7109375" style="13" customWidth="1"/>
    <col min="33" max="33" width="5.7109375" style="16" customWidth="1"/>
    <col min="34" max="34" width="6.28125" style="12" bestFit="1" customWidth="1"/>
    <col min="35" max="35" width="5.421875" style="13" customWidth="1"/>
    <col min="36" max="36" width="4.140625" style="16" customWidth="1"/>
    <col min="37" max="37" width="7.140625" style="12" bestFit="1" customWidth="1"/>
    <col min="38" max="38" width="3.00390625" style="13" bestFit="1" customWidth="1"/>
    <col min="39" max="39" width="9.57421875" style="16" bestFit="1" customWidth="1"/>
    <col min="40" max="40" width="34.00390625" style="18" customWidth="1"/>
    <col min="41" max="41" width="9.28125" style="13" customWidth="1"/>
    <col min="42" max="42" width="9.8515625" style="16" customWidth="1"/>
    <col min="43" max="43" width="9.140625" style="13" customWidth="1"/>
    <col min="44" max="44" width="9.7109375" style="16" customWidth="1"/>
    <col min="45" max="45" width="9.421875" style="13" customWidth="1"/>
    <col min="46" max="46" width="11.00390625" style="16" customWidth="1"/>
    <col min="47" max="47" width="10.140625" style="1" customWidth="1"/>
    <col min="48" max="48" width="11.421875" style="1" customWidth="1"/>
    <col min="49" max="49" width="9.7109375" style="1" customWidth="1"/>
    <col min="50" max="50" width="9.57421875" style="1" customWidth="1"/>
    <col min="51" max="51" width="27.421875" style="1" customWidth="1"/>
    <col min="52" max="52" width="10.140625" style="1" bestFit="1" customWidth="1"/>
    <col min="53" max="53" width="6.8515625" style="1" customWidth="1"/>
    <col min="54" max="54" width="10.57421875" style="1" customWidth="1"/>
    <col min="55" max="55" width="9.8515625" style="1" customWidth="1"/>
    <col min="56" max="56" width="42.421875" style="1" customWidth="1"/>
    <col min="57" max="60" width="8.57421875" style="13" bestFit="1" customWidth="1"/>
    <col min="61" max="61" width="9.57421875" style="16" bestFit="1" customWidth="1"/>
    <col min="62" max="62" width="8.7109375" style="13" bestFit="1" customWidth="1"/>
    <col min="63" max="63" width="8.7109375" style="16" customWidth="1"/>
    <col min="64" max="64" width="8.7109375" style="13" bestFit="1" customWidth="1"/>
    <col min="65" max="65" width="8.7109375" style="16" customWidth="1"/>
    <col min="66" max="66" width="7.421875" style="13" bestFit="1" customWidth="1"/>
    <col min="67" max="67" width="10.00390625" style="16" customWidth="1"/>
    <col min="68" max="68" width="7.421875" style="13" bestFit="1" customWidth="1"/>
    <col min="69" max="69" width="7.421875" style="16" customWidth="1"/>
    <col min="70" max="70" width="10.7109375" style="16" customWidth="1"/>
    <col min="71" max="71" width="10.7109375" style="18" customWidth="1"/>
    <col min="72" max="72" width="13.140625" style="16" bestFit="1" customWidth="1"/>
    <col min="73" max="73" width="22.7109375" style="12" customWidth="1"/>
    <col min="74" max="74" width="92.140625" style="16" customWidth="1"/>
    <col min="75" max="75" width="85.421875" style="1" customWidth="1"/>
    <col min="76" max="76" width="105.421875" style="1" customWidth="1"/>
    <col min="77" max="77" width="71.7109375" style="1" customWidth="1"/>
    <col min="78" max="78" width="23.57421875" style="16" bestFit="1" customWidth="1"/>
    <col min="79" max="79" width="12.421875" style="18" customWidth="1"/>
    <col min="80" max="80" width="35.57421875" style="1" customWidth="1"/>
    <col min="81" max="81" width="17.28125" style="1" bestFit="1" customWidth="1"/>
    <col min="82" max="16384" width="17.28125" style="1" customWidth="1"/>
  </cols>
  <sheetData>
    <row r="1" spans="1:80" s="228" customFormat="1" ht="33.75" customHeight="1">
      <c r="A1" s="231"/>
      <c r="B1" s="234"/>
      <c r="C1" s="235" t="s">
        <v>1205</v>
      </c>
      <c r="D1" s="311" t="s">
        <v>1426</v>
      </c>
      <c r="E1" s="311"/>
      <c r="F1" s="311"/>
      <c r="G1" s="311" t="s">
        <v>1427</v>
      </c>
      <c r="H1" s="311"/>
      <c r="I1" s="311"/>
      <c r="J1" s="311" t="s">
        <v>1428</v>
      </c>
      <c r="K1" s="311"/>
      <c r="L1" s="311"/>
      <c r="M1" s="311" t="s">
        <v>1429</v>
      </c>
      <c r="N1" s="311"/>
      <c r="O1" s="311"/>
      <c r="P1" s="311" t="s">
        <v>1430</v>
      </c>
      <c r="Q1" s="311"/>
      <c r="R1" s="311"/>
      <c r="S1" s="311" t="s">
        <v>1431</v>
      </c>
      <c r="T1" s="311"/>
      <c r="U1" s="311"/>
      <c r="V1" s="311" t="s">
        <v>1432</v>
      </c>
      <c r="W1" s="311"/>
      <c r="X1" s="311"/>
      <c r="Y1" s="311" t="s">
        <v>1433</v>
      </c>
      <c r="Z1" s="311"/>
      <c r="AA1" s="311"/>
      <c r="AB1" s="311" t="s">
        <v>1434</v>
      </c>
      <c r="AC1" s="311"/>
      <c r="AD1" s="311"/>
      <c r="AE1" s="311" t="s">
        <v>1437</v>
      </c>
      <c r="AF1" s="311"/>
      <c r="AG1" s="311"/>
      <c r="AH1" s="311" t="s">
        <v>1712</v>
      </c>
      <c r="AI1" s="311"/>
      <c r="AJ1" s="311"/>
      <c r="AK1" s="311" t="s">
        <v>1713</v>
      </c>
      <c r="AL1" s="311"/>
      <c r="AM1" s="311"/>
      <c r="AN1" s="40"/>
      <c r="AO1" s="311" t="s">
        <v>1716</v>
      </c>
      <c r="AP1" s="311"/>
      <c r="AQ1" s="311" t="s">
        <v>1717</v>
      </c>
      <c r="AR1" s="311"/>
      <c r="AS1" s="311" t="s">
        <v>1718</v>
      </c>
      <c r="AT1" s="311"/>
      <c r="AU1" s="296"/>
      <c r="AV1" s="231"/>
      <c r="AW1" s="231"/>
      <c r="AX1" s="231"/>
      <c r="AY1" s="231"/>
      <c r="AZ1" s="231"/>
      <c r="BA1" s="231"/>
      <c r="BB1" s="231"/>
      <c r="BC1" s="231"/>
      <c r="BD1" s="231"/>
      <c r="BE1" s="315" t="s">
        <v>1726</v>
      </c>
      <c r="BF1" s="315"/>
      <c r="BG1" s="315"/>
      <c r="BH1" s="315"/>
      <c r="BI1" s="315"/>
      <c r="BJ1" s="311" t="s">
        <v>1727</v>
      </c>
      <c r="BK1" s="311"/>
      <c r="BL1" s="311"/>
      <c r="BM1" s="311"/>
      <c r="BN1" s="311"/>
      <c r="BO1" s="311"/>
      <c r="BP1" s="311"/>
      <c r="BQ1" s="311"/>
      <c r="BR1" s="311"/>
      <c r="BS1" s="311"/>
      <c r="BT1" s="287"/>
      <c r="BU1" s="315" t="s">
        <v>1730</v>
      </c>
      <c r="BV1" s="315"/>
      <c r="BW1" s="231"/>
      <c r="BX1" s="231"/>
      <c r="BY1" s="231"/>
      <c r="BZ1" s="231"/>
      <c r="CA1" s="231"/>
      <c r="CB1" s="296"/>
    </row>
    <row r="2" spans="1:81" s="229" customFormat="1" ht="79.5" customHeight="1">
      <c r="A2" s="232" t="s">
        <v>501</v>
      </c>
      <c r="B2" s="236" t="str">
        <f>'Full details'!B2</f>
        <v>Country</v>
      </c>
      <c r="C2" s="237" t="s">
        <v>1065</v>
      </c>
      <c r="D2" s="49" t="s">
        <v>1453</v>
      </c>
      <c r="E2" s="49" t="s">
        <v>1424</v>
      </c>
      <c r="F2" s="49" t="s">
        <v>1425</v>
      </c>
      <c r="G2" s="284" t="s">
        <v>1453</v>
      </c>
      <c r="H2" s="49" t="s">
        <v>1424</v>
      </c>
      <c r="I2" s="49" t="s">
        <v>1425</v>
      </c>
      <c r="J2" s="49" t="s">
        <v>1453</v>
      </c>
      <c r="K2" s="49" t="s">
        <v>1424</v>
      </c>
      <c r="L2" s="49" t="s">
        <v>1425</v>
      </c>
      <c r="M2" s="49" t="s">
        <v>1453</v>
      </c>
      <c r="N2" s="49" t="s">
        <v>1424</v>
      </c>
      <c r="O2" s="49" t="s">
        <v>1425</v>
      </c>
      <c r="P2" s="284" t="s">
        <v>1453</v>
      </c>
      <c r="Q2" s="49" t="s">
        <v>1424</v>
      </c>
      <c r="R2" s="49" t="s">
        <v>1425</v>
      </c>
      <c r="S2" s="284" t="s">
        <v>1453</v>
      </c>
      <c r="T2" s="49" t="s">
        <v>1424</v>
      </c>
      <c r="U2" s="49" t="s">
        <v>1425</v>
      </c>
      <c r="V2" s="284" t="s">
        <v>1453</v>
      </c>
      <c r="W2" s="49" t="s">
        <v>1424</v>
      </c>
      <c r="X2" s="49" t="s">
        <v>1425</v>
      </c>
      <c r="Y2" s="284" t="s">
        <v>1453</v>
      </c>
      <c r="Z2" s="49" t="s">
        <v>1424</v>
      </c>
      <c r="AA2" s="49" t="s">
        <v>1425</v>
      </c>
      <c r="AB2" s="49" t="s">
        <v>1453</v>
      </c>
      <c r="AC2" s="49" t="s">
        <v>1424</v>
      </c>
      <c r="AD2" s="49" t="s">
        <v>1425</v>
      </c>
      <c r="AE2" s="290" t="s">
        <v>1435</v>
      </c>
      <c r="AF2" s="47" t="s">
        <v>1424</v>
      </c>
      <c r="AG2" s="47" t="s">
        <v>1436</v>
      </c>
      <c r="AH2" s="49" t="s">
        <v>1453</v>
      </c>
      <c r="AI2" s="49" t="s">
        <v>1424</v>
      </c>
      <c r="AJ2" s="49" t="s">
        <v>1425</v>
      </c>
      <c r="AK2" s="49" t="s">
        <v>1453</v>
      </c>
      <c r="AL2" s="49" t="s">
        <v>1424</v>
      </c>
      <c r="AM2" s="49" t="s">
        <v>1425</v>
      </c>
      <c r="AN2" s="45" t="s">
        <v>1292</v>
      </c>
      <c r="AO2" s="284" t="s">
        <v>1714</v>
      </c>
      <c r="AP2" s="49" t="s">
        <v>1715</v>
      </c>
      <c r="AQ2" s="284" t="s">
        <v>1714</v>
      </c>
      <c r="AR2" s="49" t="s">
        <v>1715</v>
      </c>
      <c r="AS2" s="284" t="s">
        <v>1714</v>
      </c>
      <c r="AT2" s="49" t="s">
        <v>1715</v>
      </c>
      <c r="AU2" s="50" t="s">
        <v>1403</v>
      </c>
      <c r="AV2" s="45" t="s">
        <v>273</v>
      </c>
      <c r="AW2" s="45" t="s">
        <v>272</v>
      </c>
      <c r="AX2" s="45" t="s">
        <v>645</v>
      </c>
      <c r="AY2" s="238" t="s">
        <v>1719</v>
      </c>
      <c r="AZ2" s="45" t="s">
        <v>1720</v>
      </c>
      <c r="BA2" s="45" t="s">
        <v>277</v>
      </c>
      <c r="BB2" s="45" t="s">
        <v>278</v>
      </c>
      <c r="BC2" s="45" t="s">
        <v>279</v>
      </c>
      <c r="BD2" s="45" t="s">
        <v>1721</v>
      </c>
      <c r="BE2" s="47" t="s">
        <v>1722</v>
      </c>
      <c r="BF2" s="47" t="s">
        <v>1723</v>
      </c>
      <c r="BG2" s="47" t="s">
        <v>1724</v>
      </c>
      <c r="BH2" s="47" t="s">
        <v>1725</v>
      </c>
      <c r="BI2" s="47" t="s">
        <v>353</v>
      </c>
      <c r="BJ2" s="290" t="s">
        <v>1001</v>
      </c>
      <c r="BK2" s="47" t="s">
        <v>1002</v>
      </c>
      <c r="BL2" s="290" t="s">
        <v>1003</v>
      </c>
      <c r="BM2" s="47" t="s">
        <v>1004</v>
      </c>
      <c r="BN2" s="47" t="s">
        <v>1005</v>
      </c>
      <c r="BO2" s="47" t="s">
        <v>1006</v>
      </c>
      <c r="BP2" s="47" t="s">
        <v>1007</v>
      </c>
      <c r="BQ2" s="47" t="s">
        <v>1008</v>
      </c>
      <c r="BR2" s="47" t="s">
        <v>1009</v>
      </c>
      <c r="BS2" s="47" t="s">
        <v>1010</v>
      </c>
      <c r="BT2" s="50" t="s">
        <v>1740</v>
      </c>
      <c r="BU2" s="44" t="s">
        <v>1728</v>
      </c>
      <c r="BV2" s="44" t="s">
        <v>1729</v>
      </c>
      <c r="BW2" s="45" t="s">
        <v>1731</v>
      </c>
      <c r="BX2" s="45" t="s">
        <v>1306</v>
      </c>
      <c r="BY2" s="45" t="s">
        <v>1732</v>
      </c>
      <c r="BZ2" s="45" t="s">
        <v>1733</v>
      </c>
      <c r="CA2" s="44" t="s">
        <v>1442</v>
      </c>
      <c r="CB2" s="50" t="s">
        <v>1064</v>
      </c>
      <c r="CC2" s="2"/>
    </row>
    <row r="3" spans="1:80" s="9" customFormat="1" ht="12.75">
      <c r="A3" s="239">
        <v>1</v>
      </c>
      <c r="B3" s="82" t="str">
        <f>'Full details'!B3</f>
        <v>Algerie</v>
      </c>
      <c r="C3" s="240" t="str">
        <f>'Full details'!C3</f>
        <v>Ecole National de Sante Publique. </v>
      </c>
      <c r="D3" s="156">
        <v>13</v>
      </c>
      <c r="E3" s="156" t="s">
        <v>1736</v>
      </c>
      <c r="F3" s="241"/>
      <c r="G3" s="156">
        <v>2</v>
      </c>
      <c r="H3" s="156" t="s">
        <v>1736</v>
      </c>
      <c r="I3" s="241"/>
      <c r="J3" s="242">
        <v>2</v>
      </c>
      <c r="K3" s="156" t="s">
        <v>1736</v>
      </c>
      <c r="L3" s="241"/>
      <c r="M3" s="242">
        <v>140</v>
      </c>
      <c r="N3" s="156" t="s">
        <v>1736</v>
      </c>
      <c r="O3" s="241"/>
      <c r="P3" s="156">
        <v>140</v>
      </c>
      <c r="Q3" s="156" t="s">
        <v>1736</v>
      </c>
      <c r="R3" s="241"/>
      <c r="S3" s="156">
        <v>2</v>
      </c>
      <c r="T3" s="156" t="s">
        <v>1736</v>
      </c>
      <c r="U3" s="241"/>
      <c r="V3" s="156">
        <v>4</v>
      </c>
      <c r="W3" s="156" t="s">
        <v>1736</v>
      </c>
      <c r="X3" s="241"/>
      <c r="Y3" s="156">
        <v>0</v>
      </c>
      <c r="Z3" s="156" t="s">
        <v>1736</v>
      </c>
      <c r="AA3" s="241"/>
      <c r="AB3" s="242">
        <v>22</v>
      </c>
      <c r="AC3" s="156" t="s">
        <v>1736</v>
      </c>
      <c r="AD3" s="241"/>
      <c r="AE3" s="157">
        <v>4</v>
      </c>
      <c r="AF3" s="156" t="s">
        <v>1736</v>
      </c>
      <c r="AG3" s="241"/>
      <c r="AH3" s="242">
        <v>19</v>
      </c>
      <c r="AI3" s="156" t="s">
        <v>1736</v>
      </c>
      <c r="AJ3" s="241"/>
      <c r="AK3" s="242">
        <v>3</v>
      </c>
      <c r="AL3" s="156" t="s">
        <v>1736</v>
      </c>
      <c r="AM3" s="241"/>
      <c r="AN3" s="244"/>
      <c r="AO3" s="156" t="s">
        <v>1736</v>
      </c>
      <c r="AP3" s="241" t="s">
        <v>1736</v>
      </c>
      <c r="AQ3" s="156" t="s">
        <v>1736</v>
      </c>
      <c r="AR3" s="241" t="s">
        <v>1736</v>
      </c>
      <c r="AS3" s="156" t="s">
        <v>1736</v>
      </c>
      <c r="AT3" s="241" t="s">
        <v>1736</v>
      </c>
      <c r="AU3" s="245" t="s">
        <v>975</v>
      </c>
      <c r="AV3" s="245" t="s">
        <v>975</v>
      </c>
      <c r="AW3" s="245" t="s">
        <v>975</v>
      </c>
      <c r="AX3" s="245" t="s">
        <v>1736</v>
      </c>
      <c r="AY3" s="51" t="s">
        <v>561</v>
      </c>
      <c r="AZ3" s="245"/>
      <c r="BA3" s="246"/>
      <c r="BB3" s="246"/>
      <c r="BC3" s="247" t="s">
        <v>1062</v>
      </c>
      <c r="BD3" s="51"/>
      <c r="BE3" s="248">
        <v>7200</v>
      </c>
      <c r="BF3" s="249">
        <v>15</v>
      </c>
      <c r="BG3" s="249">
        <v>10</v>
      </c>
      <c r="BH3" s="249">
        <v>1</v>
      </c>
      <c r="BI3" s="250">
        <v>0</v>
      </c>
      <c r="BJ3" s="119">
        <v>0</v>
      </c>
      <c r="BK3" s="57">
        <v>0</v>
      </c>
      <c r="BL3" s="70">
        <v>0</v>
      </c>
      <c r="BM3" s="57">
        <v>0</v>
      </c>
      <c r="BN3" s="70">
        <v>0</v>
      </c>
      <c r="BO3" s="57">
        <v>0</v>
      </c>
      <c r="BP3" s="70">
        <v>0</v>
      </c>
      <c r="BQ3" s="57">
        <v>0</v>
      </c>
      <c r="BR3" s="57">
        <v>0</v>
      </c>
      <c r="BS3" s="69">
        <v>0</v>
      </c>
      <c r="BT3" s="257"/>
      <c r="BU3" s="63"/>
      <c r="BV3" s="65" t="s">
        <v>562</v>
      </c>
      <c r="BW3" s="51" t="s">
        <v>563</v>
      </c>
      <c r="BX3" s="51" t="s">
        <v>564</v>
      </c>
      <c r="BY3" s="239"/>
      <c r="BZ3" s="257"/>
      <c r="CA3" s="244" t="s">
        <v>537</v>
      </c>
      <c r="CB3" s="239"/>
    </row>
    <row r="4" spans="1:256" s="36" customFormat="1" ht="25.5">
      <c r="A4" s="239">
        <v>2</v>
      </c>
      <c r="B4" s="51" t="s">
        <v>543</v>
      </c>
      <c r="C4" s="51" t="s">
        <v>1352</v>
      </c>
      <c r="D4" s="51"/>
      <c r="E4" s="51"/>
      <c r="F4" s="65"/>
      <c r="G4" s="64"/>
      <c r="H4" s="64"/>
      <c r="I4" s="65"/>
      <c r="J4" s="51"/>
      <c r="K4" s="51"/>
      <c r="L4" s="51"/>
      <c r="M4" s="51"/>
      <c r="N4" s="52"/>
      <c r="O4" s="65"/>
      <c r="P4" s="53"/>
      <c r="Q4" s="53"/>
      <c r="R4" s="286"/>
      <c r="S4" s="51"/>
      <c r="T4" s="54"/>
      <c r="U4" s="65"/>
      <c r="V4" s="51"/>
      <c r="W4" s="51"/>
      <c r="X4" s="65"/>
      <c r="Y4" s="51"/>
      <c r="Z4" s="51"/>
      <c r="AA4" s="51"/>
      <c r="AB4" s="51"/>
      <c r="AC4" s="51"/>
      <c r="AD4" s="286"/>
      <c r="AE4" s="53"/>
      <c r="AF4" s="53"/>
      <c r="AG4" s="53"/>
      <c r="AH4" s="54"/>
      <c r="AI4" s="51"/>
      <c r="AJ4" s="51"/>
      <c r="AK4" s="51"/>
      <c r="AL4" s="51"/>
      <c r="AM4" s="51"/>
      <c r="AN4" s="65"/>
      <c r="AO4" s="51"/>
      <c r="AP4" s="65"/>
      <c r="AQ4" s="51"/>
      <c r="AR4" s="65"/>
      <c r="AS4" s="51"/>
      <c r="AT4" s="65"/>
      <c r="AU4" s="51"/>
      <c r="AV4" s="51"/>
      <c r="AW4" s="51"/>
      <c r="AX4" s="53"/>
      <c r="AY4" s="53"/>
      <c r="AZ4" s="53"/>
      <c r="BA4" s="51"/>
      <c r="BB4" s="54"/>
      <c r="BD4" s="51"/>
      <c r="BE4" s="51"/>
      <c r="BF4" s="51"/>
      <c r="BG4" s="55"/>
      <c r="BH4" s="53"/>
      <c r="BI4" s="286"/>
      <c r="BJ4" s="54"/>
      <c r="BK4" s="65"/>
      <c r="BL4" s="51"/>
      <c r="BM4" s="51"/>
      <c r="BN4" s="51"/>
      <c r="BO4" s="56"/>
      <c r="BP4" s="57"/>
      <c r="BQ4" s="56"/>
      <c r="BR4" s="57"/>
      <c r="BS4" s="69"/>
      <c r="BT4" s="57"/>
      <c r="BU4" s="58"/>
      <c r="BV4" s="59"/>
      <c r="BW4" s="60"/>
      <c r="BX4" s="59"/>
      <c r="BY4" s="60"/>
      <c r="BZ4" s="303"/>
      <c r="CA4" s="58"/>
      <c r="CB4" s="81"/>
      <c r="CC4" s="60"/>
      <c r="CD4" s="59"/>
      <c r="CE4" s="61"/>
      <c r="CF4" s="62"/>
      <c r="CG4" s="63"/>
      <c r="CH4" s="64"/>
      <c r="CI4" s="65"/>
      <c r="CJ4" s="83"/>
      <c r="CK4" s="84"/>
      <c r="CL4" s="85"/>
      <c r="CM4" s="69"/>
      <c r="CN4" s="63"/>
      <c r="CO4" s="64"/>
      <c r="CP4" s="65"/>
      <c r="CQ4" s="63"/>
      <c r="CR4" s="64"/>
      <c r="CS4" s="65"/>
      <c r="CT4" s="63"/>
      <c r="CU4" s="64"/>
      <c r="CV4" s="65"/>
      <c r="CW4" s="63"/>
      <c r="CX4" s="64"/>
      <c r="CY4" s="65"/>
      <c r="CZ4" s="63"/>
      <c r="DA4" s="64"/>
      <c r="DB4" s="65"/>
      <c r="DC4" s="63"/>
      <c r="DD4" s="64"/>
      <c r="DE4" s="65"/>
      <c r="DF4" s="63"/>
      <c r="DG4" s="64"/>
      <c r="DH4" s="65"/>
      <c r="DI4" s="63"/>
      <c r="DJ4" s="64"/>
      <c r="DK4" s="65"/>
      <c r="DL4" s="63"/>
      <c r="DM4" s="64"/>
      <c r="DN4" s="65"/>
      <c r="DO4" s="63"/>
      <c r="DP4" s="64"/>
      <c r="DQ4" s="65"/>
      <c r="DR4" s="63"/>
      <c r="DS4" s="64"/>
      <c r="DT4" s="65"/>
      <c r="DU4" s="63"/>
      <c r="DV4" s="64"/>
      <c r="DW4" s="65"/>
      <c r="DX4" s="63"/>
      <c r="DY4" s="64"/>
      <c r="DZ4" s="65"/>
      <c r="EA4" s="63"/>
      <c r="EB4" s="64"/>
      <c r="EC4" s="65"/>
      <c r="ED4" s="63"/>
      <c r="EE4" s="64"/>
      <c r="EF4" s="65"/>
      <c r="EG4" s="62"/>
      <c r="EH4" s="63"/>
      <c r="EI4" s="64"/>
      <c r="EJ4" s="65"/>
      <c r="EK4" s="63"/>
      <c r="EL4" s="64"/>
      <c r="EM4" s="65"/>
      <c r="EN4" s="63"/>
      <c r="EO4" s="64"/>
      <c r="EP4" s="65"/>
      <c r="EQ4" s="63"/>
      <c r="ER4" s="64"/>
      <c r="ES4" s="65"/>
      <c r="ET4" s="56"/>
      <c r="EU4" s="70"/>
      <c r="EV4" s="70"/>
      <c r="EW4" s="70"/>
      <c r="EX4" s="71"/>
      <c r="EY4" s="70"/>
      <c r="EZ4" s="71"/>
      <c r="FA4" s="60"/>
      <c r="FB4" s="56"/>
      <c r="FC4" s="70"/>
      <c r="FD4" s="70"/>
      <c r="FE4" s="70"/>
      <c r="FF4" s="70"/>
      <c r="FG4" s="70"/>
      <c r="FH4" s="71"/>
      <c r="FI4" s="60"/>
      <c r="FJ4" s="63"/>
      <c r="FK4" s="70"/>
      <c r="FL4" s="70"/>
      <c r="FM4" s="70"/>
      <c r="FN4" s="71"/>
      <c r="FO4" s="72"/>
      <c r="FP4" s="71"/>
      <c r="FQ4" s="60"/>
      <c r="FR4" s="73"/>
      <c r="FS4" s="74"/>
      <c r="FT4" s="74"/>
      <c r="FU4" s="75"/>
      <c r="FV4" s="74"/>
      <c r="FW4" s="76"/>
      <c r="FX4" s="77"/>
      <c r="FY4" s="56"/>
      <c r="FZ4" s="70"/>
      <c r="GA4" s="70"/>
      <c r="GB4" s="70"/>
      <c r="GC4" s="71"/>
      <c r="GD4" s="70"/>
      <c r="GE4" s="71"/>
      <c r="GF4" s="71"/>
      <c r="GG4" s="57"/>
      <c r="GH4" s="56"/>
      <c r="GI4" s="70"/>
      <c r="GJ4" s="70"/>
      <c r="GK4" s="70"/>
      <c r="GL4" s="71"/>
      <c r="GM4" s="70"/>
      <c r="GN4" s="71"/>
      <c r="GO4" s="71"/>
      <c r="GP4" s="57"/>
      <c r="GQ4" s="56"/>
      <c r="GR4" s="70"/>
      <c r="GS4" s="70"/>
      <c r="GT4" s="70"/>
      <c r="GU4" s="71"/>
      <c r="GV4" s="70"/>
      <c r="GW4" s="71"/>
      <c r="GX4" s="71"/>
      <c r="GY4" s="57"/>
      <c r="GZ4" s="63"/>
      <c r="HA4" s="70"/>
      <c r="HB4" s="70"/>
      <c r="HC4" s="70"/>
      <c r="HD4" s="70"/>
      <c r="HE4" s="71"/>
      <c r="HF4" s="70"/>
      <c r="HG4" s="71"/>
      <c r="HH4" s="71"/>
      <c r="HI4" s="57"/>
      <c r="HJ4" s="63"/>
      <c r="HK4" s="70"/>
      <c r="HL4" s="70"/>
      <c r="HM4" s="70"/>
      <c r="HN4" s="70"/>
      <c r="HO4" s="71"/>
      <c r="HP4" s="70"/>
      <c r="HQ4" s="71"/>
      <c r="HR4" s="71"/>
      <c r="HS4" s="65"/>
      <c r="HT4" s="78"/>
      <c r="HU4" s="78"/>
      <c r="HV4" s="78"/>
      <c r="HW4" s="51"/>
      <c r="HX4" s="79"/>
      <c r="HY4" s="70"/>
      <c r="HZ4" s="70"/>
      <c r="IA4" s="70"/>
      <c r="IB4" s="70"/>
      <c r="IC4" s="70"/>
      <c r="ID4" s="71"/>
      <c r="IE4" s="71"/>
      <c r="IF4" s="80"/>
      <c r="IG4" s="56"/>
      <c r="IH4" s="70"/>
      <c r="II4" s="70"/>
      <c r="IJ4" s="70"/>
      <c r="IK4" s="70"/>
      <c r="IL4" s="71"/>
      <c r="IM4" s="60"/>
      <c r="IN4" s="56"/>
      <c r="IO4" s="70"/>
      <c r="IP4" s="70"/>
      <c r="IQ4" s="70"/>
      <c r="IR4" s="70"/>
      <c r="IS4" s="81"/>
      <c r="IT4" s="81"/>
      <c r="IU4" s="80"/>
      <c r="IV4" s="51"/>
    </row>
    <row r="5" spans="1:256" s="36" customFormat="1" ht="25.5">
      <c r="A5" s="239">
        <v>3</v>
      </c>
      <c r="B5" s="51" t="s">
        <v>543</v>
      </c>
      <c r="C5" s="51" t="s">
        <v>1353</v>
      </c>
      <c r="D5" s="51"/>
      <c r="E5" s="51"/>
      <c r="F5" s="65"/>
      <c r="G5" s="64"/>
      <c r="H5" s="64"/>
      <c r="I5" s="65"/>
      <c r="J5" s="51"/>
      <c r="K5" s="51"/>
      <c r="L5" s="51"/>
      <c r="M5" s="51"/>
      <c r="N5" s="52"/>
      <c r="O5" s="65"/>
      <c r="P5" s="53"/>
      <c r="Q5" s="53"/>
      <c r="R5" s="286"/>
      <c r="S5" s="51"/>
      <c r="T5" s="54"/>
      <c r="U5" s="65"/>
      <c r="V5" s="51"/>
      <c r="W5" s="51"/>
      <c r="X5" s="65"/>
      <c r="Y5" s="51"/>
      <c r="Z5" s="51"/>
      <c r="AA5" s="51"/>
      <c r="AB5" s="51"/>
      <c r="AC5" s="51"/>
      <c r="AD5" s="286"/>
      <c r="AE5" s="53"/>
      <c r="AF5" s="53"/>
      <c r="AG5" s="53"/>
      <c r="AH5" s="54"/>
      <c r="AI5" s="51"/>
      <c r="AJ5" s="51"/>
      <c r="AK5" s="51"/>
      <c r="AL5" s="51"/>
      <c r="AM5" s="51"/>
      <c r="AN5" s="65"/>
      <c r="AO5" s="51"/>
      <c r="AP5" s="65"/>
      <c r="AQ5" s="51"/>
      <c r="AR5" s="65"/>
      <c r="AS5" s="51"/>
      <c r="AT5" s="65"/>
      <c r="AU5" s="51"/>
      <c r="AV5" s="51"/>
      <c r="AW5" s="51"/>
      <c r="AX5" s="53"/>
      <c r="AY5" s="53"/>
      <c r="AZ5" s="53"/>
      <c r="BA5" s="51"/>
      <c r="BB5" s="54"/>
      <c r="BD5" s="51"/>
      <c r="BE5" s="51"/>
      <c r="BF5" s="51"/>
      <c r="BG5" s="55"/>
      <c r="BH5" s="53"/>
      <c r="BI5" s="286"/>
      <c r="BJ5" s="54"/>
      <c r="BK5" s="65"/>
      <c r="BL5" s="51"/>
      <c r="BM5" s="51"/>
      <c r="BN5" s="51"/>
      <c r="BO5" s="56"/>
      <c r="BP5" s="57"/>
      <c r="BQ5" s="56"/>
      <c r="BR5" s="57"/>
      <c r="BS5" s="69"/>
      <c r="BT5" s="57"/>
      <c r="BU5" s="58"/>
      <c r="BV5" s="59"/>
      <c r="BW5" s="60"/>
      <c r="BX5" s="59"/>
      <c r="BY5" s="60"/>
      <c r="BZ5" s="303"/>
      <c r="CA5" s="58"/>
      <c r="CB5" s="81"/>
      <c r="CC5" s="60"/>
      <c r="CD5" s="59"/>
      <c r="CE5" s="61"/>
      <c r="CF5" s="62"/>
      <c r="CG5" s="63"/>
      <c r="CH5" s="64"/>
      <c r="CI5" s="65"/>
      <c r="CJ5" s="83"/>
      <c r="CK5" s="84"/>
      <c r="CL5" s="85"/>
      <c r="CM5" s="69"/>
      <c r="CN5" s="63"/>
      <c r="CO5" s="64"/>
      <c r="CP5" s="65"/>
      <c r="CQ5" s="63"/>
      <c r="CR5" s="64"/>
      <c r="CS5" s="65"/>
      <c r="CT5" s="63"/>
      <c r="CU5" s="64"/>
      <c r="CV5" s="65"/>
      <c r="CW5" s="63"/>
      <c r="CX5" s="64"/>
      <c r="CY5" s="65"/>
      <c r="CZ5" s="63"/>
      <c r="DA5" s="64"/>
      <c r="DB5" s="65"/>
      <c r="DC5" s="63"/>
      <c r="DD5" s="64"/>
      <c r="DE5" s="65"/>
      <c r="DF5" s="63"/>
      <c r="DG5" s="64"/>
      <c r="DH5" s="65"/>
      <c r="DI5" s="63"/>
      <c r="DJ5" s="64"/>
      <c r="DK5" s="65"/>
      <c r="DL5" s="63"/>
      <c r="DM5" s="64"/>
      <c r="DN5" s="65"/>
      <c r="DO5" s="63"/>
      <c r="DP5" s="64"/>
      <c r="DQ5" s="65"/>
      <c r="DR5" s="63"/>
      <c r="DS5" s="64"/>
      <c r="DT5" s="65"/>
      <c r="DU5" s="63"/>
      <c r="DV5" s="64"/>
      <c r="DW5" s="65"/>
      <c r="DX5" s="63"/>
      <c r="DY5" s="64"/>
      <c r="DZ5" s="65"/>
      <c r="EA5" s="63"/>
      <c r="EB5" s="64"/>
      <c r="EC5" s="65"/>
      <c r="ED5" s="63"/>
      <c r="EE5" s="64"/>
      <c r="EF5" s="65"/>
      <c r="EG5" s="62"/>
      <c r="EH5" s="63"/>
      <c r="EI5" s="64"/>
      <c r="EJ5" s="65"/>
      <c r="EK5" s="63"/>
      <c r="EL5" s="64"/>
      <c r="EM5" s="65"/>
      <c r="EN5" s="63"/>
      <c r="EO5" s="64"/>
      <c r="EP5" s="65"/>
      <c r="EQ5" s="63"/>
      <c r="ER5" s="64"/>
      <c r="ES5" s="65"/>
      <c r="ET5" s="56"/>
      <c r="EU5" s="70"/>
      <c r="EV5" s="70"/>
      <c r="EW5" s="70"/>
      <c r="EX5" s="71"/>
      <c r="EY5" s="70"/>
      <c r="EZ5" s="71"/>
      <c r="FA5" s="60"/>
      <c r="FB5" s="56"/>
      <c r="FC5" s="70"/>
      <c r="FD5" s="70"/>
      <c r="FE5" s="70"/>
      <c r="FF5" s="70"/>
      <c r="FG5" s="70"/>
      <c r="FH5" s="71"/>
      <c r="FI5" s="60"/>
      <c r="FJ5" s="63"/>
      <c r="FK5" s="70"/>
      <c r="FL5" s="70"/>
      <c r="FM5" s="70"/>
      <c r="FN5" s="71"/>
      <c r="FO5" s="72"/>
      <c r="FP5" s="71"/>
      <c r="FQ5" s="60"/>
      <c r="FR5" s="73"/>
      <c r="FS5" s="74"/>
      <c r="FT5" s="74"/>
      <c r="FU5" s="75"/>
      <c r="FV5" s="74"/>
      <c r="FW5" s="76"/>
      <c r="FX5" s="77"/>
      <c r="FY5" s="56"/>
      <c r="FZ5" s="70"/>
      <c r="GA5" s="70"/>
      <c r="GB5" s="70"/>
      <c r="GC5" s="71"/>
      <c r="GD5" s="70"/>
      <c r="GE5" s="71"/>
      <c r="GF5" s="71"/>
      <c r="GG5" s="57"/>
      <c r="GH5" s="56"/>
      <c r="GI5" s="70"/>
      <c r="GJ5" s="70"/>
      <c r="GK5" s="70"/>
      <c r="GL5" s="71"/>
      <c r="GM5" s="70"/>
      <c r="GN5" s="71"/>
      <c r="GO5" s="71"/>
      <c r="GP5" s="57"/>
      <c r="GQ5" s="56"/>
      <c r="GR5" s="70"/>
      <c r="GS5" s="70"/>
      <c r="GT5" s="70"/>
      <c r="GU5" s="71"/>
      <c r="GV5" s="70"/>
      <c r="GW5" s="71"/>
      <c r="GX5" s="71"/>
      <c r="GY5" s="57"/>
      <c r="GZ5" s="63"/>
      <c r="HA5" s="70"/>
      <c r="HB5" s="70"/>
      <c r="HC5" s="70"/>
      <c r="HD5" s="70"/>
      <c r="HE5" s="71"/>
      <c r="HF5" s="70"/>
      <c r="HG5" s="71"/>
      <c r="HH5" s="71"/>
      <c r="HI5" s="57"/>
      <c r="HJ5" s="63"/>
      <c r="HK5" s="70"/>
      <c r="HL5" s="70"/>
      <c r="HM5" s="70"/>
      <c r="HN5" s="70"/>
      <c r="HO5" s="71"/>
      <c r="HP5" s="70"/>
      <c r="HQ5" s="71"/>
      <c r="HR5" s="71"/>
      <c r="HS5" s="65"/>
      <c r="HT5" s="78"/>
      <c r="HU5" s="78"/>
      <c r="HV5" s="78"/>
      <c r="HW5" s="51"/>
      <c r="HX5" s="79"/>
      <c r="HY5" s="70"/>
      <c r="HZ5" s="70"/>
      <c r="IA5" s="70"/>
      <c r="IB5" s="70"/>
      <c r="IC5" s="70"/>
      <c r="ID5" s="71"/>
      <c r="IE5" s="71"/>
      <c r="IF5" s="80"/>
      <c r="IG5" s="56"/>
      <c r="IH5" s="70"/>
      <c r="II5" s="70"/>
      <c r="IJ5" s="70"/>
      <c r="IK5" s="70"/>
      <c r="IL5" s="71"/>
      <c r="IM5" s="60"/>
      <c r="IN5" s="56"/>
      <c r="IO5" s="70"/>
      <c r="IP5" s="70"/>
      <c r="IQ5" s="70"/>
      <c r="IR5" s="70"/>
      <c r="IS5" s="81"/>
      <c r="IT5" s="81"/>
      <c r="IU5" s="80"/>
      <c r="IV5" s="51"/>
    </row>
    <row r="6" spans="1:256" s="36" customFormat="1" ht="25.5">
      <c r="A6" s="239">
        <v>4</v>
      </c>
      <c r="B6" s="51" t="s">
        <v>543</v>
      </c>
      <c r="C6" s="51" t="s">
        <v>1354</v>
      </c>
      <c r="D6" s="51"/>
      <c r="E6" s="51"/>
      <c r="F6" s="65"/>
      <c r="G6" s="64"/>
      <c r="H6" s="64"/>
      <c r="I6" s="65"/>
      <c r="J6" s="51"/>
      <c r="K6" s="51"/>
      <c r="L6" s="51"/>
      <c r="M6" s="51"/>
      <c r="N6" s="52"/>
      <c r="O6" s="65"/>
      <c r="P6" s="53"/>
      <c r="Q6" s="53"/>
      <c r="R6" s="286"/>
      <c r="S6" s="51"/>
      <c r="T6" s="54"/>
      <c r="U6" s="65"/>
      <c r="V6" s="51"/>
      <c r="W6" s="51"/>
      <c r="X6" s="65"/>
      <c r="Y6" s="51"/>
      <c r="Z6" s="51"/>
      <c r="AA6" s="51"/>
      <c r="AB6" s="51"/>
      <c r="AC6" s="51"/>
      <c r="AD6" s="286"/>
      <c r="AE6" s="53"/>
      <c r="AF6" s="53"/>
      <c r="AG6" s="53"/>
      <c r="AH6" s="54"/>
      <c r="AI6" s="51"/>
      <c r="AJ6" s="51"/>
      <c r="AK6" s="51"/>
      <c r="AL6" s="51"/>
      <c r="AM6" s="51"/>
      <c r="AN6" s="65"/>
      <c r="AO6" s="51"/>
      <c r="AP6" s="65"/>
      <c r="AQ6" s="51"/>
      <c r="AR6" s="65"/>
      <c r="AS6" s="51"/>
      <c r="AT6" s="65"/>
      <c r="AU6" s="51"/>
      <c r="AV6" s="51"/>
      <c r="AW6" s="51"/>
      <c r="AX6" s="53"/>
      <c r="AY6" s="53"/>
      <c r="AZ6" s="53"/>
      <c r="BA6" s="51"/>
      <c r="BB6" s="54"/>
      <c r="BD6" s="51"/>
      <c r="BE6" s="51"/>
      <c r="BF6" s="51"/>
      <c r="BG6" s="55"/>
      <c r="BH6" s="53"/>
      <c r="BI6" s="286"/>
      <c r="BJ6" s="54"/>
      <c r="BK6" s="65"/>
      <c r="BL6" s="51"/>
      <c r="BM6" s="51"/>
      <c r="BN6" s="51"/>
      <c r="BO6" s="56"/>
      <c r="BP6" s="57"/>
      <c r="BQ6" s="56"/>
      <c r="BR6" s="57"/>
      <c r="BS6" s="69"/>
      <c r="BT6" s="57"/>
      <c r="BU6" s="58"/>
      <c r="BV6" s="59"/>
      <c r="BW6" s="60"/>
      <c r="BX6" s="59"/>
      <c r="BY6" s="60"/>
      <c r="BZ6" s="303"/>
      <c r="CA6" s="58"/>
      <c r="CB6" s="81"/>
      <c r="CC6" s="60"/>
      <c r="CD6" s="59"/>
      <c r="CE6" s="61"/>
      <c r="CF6" s="62"/>
      <c r="CG6" s="63"/>
      <c r="CH6" s="64"/>
      <c r="CI6" s="65"/>
      <c r="CJ6" s="83"/>
      <c r="CK6" s="84"/>
      <c r="CL6" s="85"/>
      <c r="CM6" s="69"/>
      <c r="CN6" s="63"/>
      <c r="CO6" s="64"/>
      <c r="CP6" s="65"/>
      <c r="CQ6" s="63"/>
      <c r="CR6" s="64"/>
      <c r="CS6" s="65"/>
      <c r="CT6" s="63"/>
      <c r="CU6" s="64"/>
      <c r="CV6" s="65"/>
      <c r="CW6" s="63"/>
      <c r="CX6" s="64"/>
      <c r="CY6" s="65"/>
      <c r="CZ6" s="63"/>
      <c r="DA6" s="64"/>
      <c r="DB6" s="65"/>
      <c r="DC6" s="63"/>
      <c r="DD6" s="64"/>
      <c r="DE6" s="65"/>
      <c r="DF6" s="63"/>
      <c r="DG6" s="64"/>
      <c r="DH6" s="65"/>
      <c r="DI6" s="63"/>
      <c r="DJ6" s="64"/>
      <c r="DK6" s="65"/>
      <c r="DL6" s="63"/>
      <c r="DM6" s="64"/>
      <c r="DN6" s="65"/>
      <c r="DO6" s="63"/>
      <c r="DP6" s="64"/>
      <c r="DQ6" s="65"/>
      <c r="DR6" s="63"/>
      <c r="DS6" s="64"/>
      <c r="DT6" s="65"/>
      <c r="DU6" s="63"/>
      <c r="DV6" s="64"/>
      <c r="DW6" s="65"/>
      <c r="DX6" s="63"/>
      <c r="DY6" s="64"/>
      <c r="DZ6" s="65"/>
      <c r="EA6" s="63"/>
      <c r="EB6" s="64"/>
      <c r="EC6" s="65"/>
      <c r="ED6" s="63"/>
      <c r="EE6" s="64"/>
      <c r="EF6" s="65"/>
      <c r="EG6" s="62"/>
      <c r="EH6" s="63"/>
      <c r="EI6" s="64"/>
      <c r="EJ6" s="65"/>
      <c r="EK6" s="63"/>
      <c r="EL6" s="64"/>
      <c r="EM6" s="65"/>
      <c r="EN6" s="63"/>
      <c r="EO6" s="64"/>
      <c r="EP6" s="65"/>
      <c r="EQ6" s="63"/>
      <c r="ER6" s="64"/>
      <c r="ES6" s="65"/>
      <c r="ET6" s="56"/>
      <c r="EU6" s="70"/>
      <c r="EV6" s="70"/>
      <c r="EW6" s="70"/>
      <c r="EX6" s="71"/>
      <c r="EY6" s="70"/>
      <c r="EZ6" s="71"/>
      <c r="FA6" s="60"/>
      <c r="FB6" s="56"/>
      <c r="FC6" s="70"/>
      <c r="FD6" s="70"/>
      <c r="FE6" s="70"/>
      <c r="FF6" s="70"/>
      <c r="FG6" s="70"/>
      <c r="FH6" s="71"/>
      <c r="FI6" s="60"/>
      <c r="FJ6" s="63"/>
      <c r="FK6" s="70"/>
      <c r="FL6" s="70"/>
      <c r="FM6" s="70"/>
      <c r="FN6" s="71"/>
      <c r="FO6" s="72"/>
      <c r="FP6" s="71"/>
      <c r="FQ6" s="60"/>
      <c r="FR6" s="73"/>
      <c r="FS6" s="74"/>
      <c r="FT6" s="74"/>
      <c r="FU6" s="75"/>
      <c r="FV6" s="74"/>
      <c r="FW6" s="76"/>
      <c r="FX6" s="77"/>
      <c r="FY6" s="56"/>
      <c r="FZ6" s="70"/>
      <c r="GA6" s="70"/>
      <c r="GB6" s="70"/>
      <c r="GC6" s="71"/>
      <c r="GD6" s="70"/>
      <c r="GE6" s="71"/>
      <c r="GF6" s="71"/>
      <c r="GG6" s="57"/>
      <c r="GH6" s="56"/>
      <c r="GI6" s="70"/>
      <c r="GJ6" s="70"/>
      <c r="GK6" s="70"/>
      <c r="GL6" s="71"/>
      <c r="GM6" s="70"/>
      <c r="GN6" s="71"/>
      <c r="GO6" s="71"/>
      <c r="GP6" s="57"/>
      <c r="GQ6" s="56"/>
      <c r="GR6" s="70"/>
      <c r="GS6" s="70"/>
      <c r="GT6" s="70"/>
      <c r="GU6" s="71"/>
      <c r="GV6" s="70"/>
      <c r="GW6" s="71"/>
      <c r="GX6" s="71"/>
      <c r="GY6" s="57"/>
      <c r="GZ6" s="63"/>
      <c r="HA6" s="70"/>
      <c r="HB6" s="70"/>
      <c r="HC6" s="70"/>
      <c r="HD6" s="70"/>
      <c r="HE6" s="71"/>
      <c r="HF6" s="70"/>
      <c r="HG6" s="71"/>
      <c r="HH6" s="71"/>
      <c r="HI6" s="57"/>
      <c r="HJ6" s="63"/>
      <c r="HK6" s="70"/>
      <c r="HL6" s="70"/>
      <c r="HM6" s="70"/>
      <c r="HN6" s="70"/>
      <c r="HO6" s="71"/>
      <c r="HP6" s="70"/>
      <c r="HQ6" s="71"/>
      <c r="HR6" s="71"/>
      <c r="HS6" s="65"/>
      <c r="HT6" s="78"/>
      <c r="HU6" s="78"/>
      <c r="HV6" s="78"/>
      <c r="HW6" s="51"/>
      <c r="HX6" s="79"/>
      <c r="HY6" s="70"/>
      <c r="HZ6" s="70"/>
      <c r="IA6" s="70"/>
      <c r="IB6" s="70"/>
      <c r="IC6" s="70"/>
      <c r="ID6" s="71"/>
      <c r="IE6" s="71"/>
      <c r="IF6" s="80"/>
      <c r="IG6" s="56"/>
      <c r="IH6" s="70"/>
      <c r="II6" s="70"/>
      <c r="IJ6" s="70"/>
      <c r="IK6" s="70"/>
      <c r="IL6" s="71"/>
      <c r="IM6" s="60"/>
      <c r="IN6" s="56"/>
      <c r="IO6" s="70"/>
      <c r="IP6" s="70"/>
      <c r="IQ6" s="70"/>
      <c r="IR6" s="70"/>
      <c r="IS6" s="81"/>
      <c r="IT6" s="81"/>
      <c r="IU6" s="80"/>
      <c r="IV6" s="51"/>
    </row>
    <row r="7" spans="1:80" s="9" customFormat="1" ht="41.25" customHeight="1">
      <c r="A7" s="239">
        <v>5</v>
      </c>
      <c r="B7" s="82" t="str">
        <f>'Full details'!B7</f>
        <v>Benin</v>
      </c>
      <c r="C7" s="240" t="str">
        <f>'Full details'!C7</f>
        <v>Institut Regional de Santé Publique / Ouidah</v>
      </c>
      <c r="D7" s="156">
        <v>16</v>
      </c>
      <c r="E7" s="156" t="s">
        <v>975</v>
      </c>
      <c r="F7" s="241">
        <v>22</v>
      </c>
      <c r="G7" s="156">
        <v>1</v>
      </c>
      <c r="H7" s="156" t="s">
        <v>975</v>
      </c>
      <c r="I7" s="241">
        <v>2</v>
      </c>
      <c r="J7" s="242">
        <v>2</v>
      </c>
      <c r="K7" s="156" t="s">
        <v>975</v>
      </c>
      <c r="L7" s="241">
        <v>2</v>
      </c>
      <c r="M7" s="242">
        <v>20</v>
      </c>
      <c r="N7" s="156" t="s">
        <v>1736</v>
      </c>
      <c r="O7" s="241"/>
      <c r="P7" s="156">
        <v>20</v>
      </c>
      <c r="Q7" s="156" t="s">
        <v>1736</v>
      </c>
      <c r="R7" s="241"/>
      <c r="S7" s="156">
        <v>3</v>
      </c>
      <c r="T7" s="156" t="s">
        <v>975</v>
      </c>
      <c r="U7" s="241">
        <v>3</v>
      </c>
      <c r="V7" s="156"/>
      <c r="W7" s="156"/>
      <c r="X7" s="241"/>
      <c r="Y7" s="156"/>
      <c r="Z7" s="156"/>
      <c r="AA7" s="241"/>
      <c r="AB7" s="242"/>
      <c r="AC7" s="156"/>
      <c r="AD7" s="241"/>
      <c r="AE7" s="157"/>
      <c r="AF7" s="156"/>
      <c r="AG7" s="241"/>
      <c r="AH7" s="242"/>
      <c r="AI7" s="156"/>
      <c r="AJ7" s="241"/>
      <c r="AK7" s="242"/>
      <c r="AL7" s="156"/>
      <c r="AM7" s="241"/>
      <c r="AN7" s="244"/>
      <c r="AO7" s="156" t="s">
        <v>1736</v>
      </c>
      <c r="AP7" s="241" t="s">
        <v>1736</v>
      </c>
      <c r="AQ7" s="156" t="s">
        <v>1736</v>
      </c>
      <c r="AR7" s="241" t="s">
        <v>1736</v>
      </c>
      <c r="AS7" s="156" t="s">
        <v>1736</v>
      </c>
      <c r="AT7" s="241" t="s">
        <v>1736</v>
      </c>
      <c r="AU7" s="245" t="s">
        <v>975</v>
      </c>
      <c r="AV7" s="245"/>
      <c r="AW7" s="245"/>
      <c r="AX7" s="245"/>
      <c r="AY7" s="239"/>
      <c r="AZ7" s="245"/>
      <c r="BA7" s="246"/>
      <c r="BB7" s="246"/>
      <c r="BC7" s="247"/>
      <c r="BD7" s="239"/>
      <c r="BE7" s="249"/>
      <c r="BF7" s="249"/>
      <c r="BG7" s="249"/>
      <c r="BH7" s="249"/>
      <c r="BI7" s="250"/>
      <c r="BJ7" s="249"/>
      <c r="BK7" s="241"/>
      <c r="BL7" s="156"/>
      <c r="BM7" s="241"/>
      <c r="BN7" s="156"/>
      <c r="BO7" s="241"/>
      <c r="BP7" s="156"/>
      <c r="BQ7" s="241"/>
      <c r="BR7" s="241"/>
      <c r="BS7" s="300"/>
      <c r="BT7" s="257"/>
      <c r="BU7" s="307" t="s">
        <v>1659</v>
      </c>
      <c r="BV7" s="65" t="s">
        <v>1214</v>
      </c>
      <c r="BW7" s="51" t="s">
        <v>1215</v>
      </c>
      <c r="BX7" s="51" t="s">
        <v>1216</v>
      </c>
      <c r="BY7" s="239"/>
      <c r="BZ7" s="257"/>
      <c r="CA7" s="244" t="s">
        <v>1063</v>
      </c>
      <c r="CB7" s="51" t="s">
        <v>1217</v>
      </c>
    </row>
    <row r="8" spans="1:80" s="9" customFormat="1" ht="12.75">
      <c r="A8" s="239">
        <v>6</v>
      </c>
      <c r="B8" s="82" t="str">
        <f>'Full details'!B8</f>
        <v>Botswana</v>
      </c>
      <c r="C8" s="240" t="str">
        <f>'Full details'!C8</f>
        <v>No postgrad training in PH</v>
      </c>
      <c r="D8" s="239"/>
      <c r="E8" s="239"/>
      <c r="F8" s="257"/>
      <c r="G8" s="239"/>
      <c r="H8" s="239"/>
      <c r="I8" s="257"/>
      <c r="J8" s="239"/>
      <c r="K8" s="239"/>
      <c r="L8" s="239"/>
      <c r="M8" s="239"/>
      <c r="N8" s="239"/>
      <c r="O8" s="257"/>
      <c r="P8" s="239"/>
      <c r="Q8" s="239"/>
      <c r="R8" s="257"/>
      <c r="S8" s="239"/>
      <c r="T8" s="239"/>
      <c r="U8" s="257"/>
      <c r="V8" s="239"/>
      <c r="W8" s="239"/>
      <c r="X8" s="257"/>
      <c r="Y8" s="239"/>
      <c r="Z8" s="239"/>
      <c r="AA8" s="239"/>
      <c r="AB8" s="239"/>
      <c r="AC8" s="239"/>
      <c r="AD8" s="257"/>
      <c r="AE8" s="239"/>
      <c r="AF8" s="239"/>
      <c r="AG8" s="239"/>
      <c r="AH8" s="239"/>
      <c r="AI8" s="239"/>
      <c r="AJ8" s="239"/>
      <c r="AK8" s="239"/>
      <c r="AL8" s="239"/>
      <c r="AM8" s="239"/>
      <c r="AN8" s="257"/>
      <c r="AO8" s="239"/>
      <c r="AP8" s="257"/>
      <c r="AQ8" s="239"/>
      <c r="AR8" s="257"/>
      <c r="AS8" s="239"/>
      <c r="AT8" s="257"/>
      <c r="AU8" s="239"/>
      <c r="AV8" s="239"/>
      <c r="AW8" s="239"/>
      <c r="AX8" s="239"/>
      <c r="AY8" s="239"/>
      <c r="AZ8" s="239"/>
      <c r="BA8" s="239"/>
      <c r="BB8" s="239"/>
      <c r="BC8" s="239"/>
      <c r="BD8" s="239"/>
      <c r="BE8" s="239"/>
      <c r="BF8" s="239"/>
      <c r="BG8" s="239"/>
      <c r="BH8" s="239"/>
      <c r="BI8" s="257"/>
      <c r="BJ8" s="239"/>
      <c r="BK8" s="257"/>
      <c r="BL8" s="239"/>
      <c r="BM8" s="239"/>
      <c r="BN8" s="239"/>
      <c r="BO8" s="239"/>
      <c r="BP8" s="239"/>
      <c r="BQ8" s="239"/>
      <c r="BR8" s="257"/>
      <c r="BS8" s="244"/>
      <c r="BT8" s="239"/>
      <c r="BU8" s="239"/>
      <c r="BV8" s="239"/>
      <c r="BW8" s="239"/>
      <c r="BX8" s="239"/>
      <c r="BY8" s="239"/>
      <c r="BZ8" s="257"/>
      <c r="CA8" s="244"/>
      <c r="CB8" s="239"/>
    </row>
    <row r="9" spans="1:80" s="9" customFormat="1" ht="38.25">
      <c r="A9" s="239">
        <v>7</v>
      </c>
      <c r="B9" s="82" t="str">
        <f>'Full details'!B9</f>
        <v>Cameroon</v>
      </c>
      <c r="C9" s="240" t="str">
        <f>'Full details'!C9</f>
        <v>University of Yaounde 1</v>
      </c>
      <c r="D9" s="156">
        <v>1</v>
      </c>
      <c r="E9" s="156" t="s">
        <v>975</v>
      </c>
      <c r="F9" s="241">
        <v>3</v>
      </c>
      <c r="G9" s="156">
        <v>0</v>
      </c>
      <c r="H9" s="156" t="s">
        <v>975</v>
      </c>
      <c r="I9" s="241">
        <v>2</v>
      </c>
      <c r="J9" s="242">
        <v>0</v>
      </c>
      <c r="K9" s="156" t="s">
        <v>975</v>
      </c>
      <c r="L9" s="241">
        <v>2</v>
      </c>
      <c r="M9" s="242"/>
      <c r="N9" s="156" t="s">
        <v>1736</v>
      </c>
      <c r="O9" s="241"/>
      <c r="P9" s="156"/>
      <c r="Q9" s="156" t="s">
        <v>1736</v>
      </c>
      <c r="R9" s="241"/>
      <c r="S9" s="156">
        <v>0</v>
      </c>
      <c r="T9" s="156" t="s">
        <v>975</v>
      </c>
      <c r="U9" s="241">
        <v>2</v>
      </c>
      <c r="V9" s="156">
        <v>0</v>
      </c>
      <c r="W9" s="156" t="s">
        <v>608</v>
      </c>
      <c r="X9" s="241">
        <v>10</v>
      </c>
      <c r="Y9" s="156">
        <v>0</v>
      </c>
      <c r="Z9" s="156" t="s">
        <v>975</v>
      </c>
      <c r="AA9" s="241">
        <v>20</v>
      </c>
      <c r="AB9" s="242">
        <v>0</v>
      </c>
      <c r="AC9" s="156" t="s">
        <v>975</v>
      </c>
      <c r="AD9" s="241">
        <v>6</v>
      </c>
      <c r="AE9" s="157"/>
      <c r="AF9" s="156" t="s">
        <v>975</v>
      </c>
      <c r="AG9" s="251" t="s">
        <v>644</v>
      </c>
      <c r="AH9" s="242">
        <v>1</v>
      </c>
      <c r="AI9" s="156" t="s">
        <v>975</v>
      </c>
      <c r="AJ9" s="241">
        <v>3</v>
      </c>
      <c r="AK9" s="242">
        <v>0</v>
      </c>
      <c r="AL9" s="156" t="s">
        <v>975</v>
      </c>
      <c r="AM9" s="241">
        <v>1</v>
      </c>
      <c r="AN9" s="244"/>
      <c r="AO9" s="156" t="s">
        <v>975</v>
      </c>
      <c r="AP9" s="241" t="s">
        <v>975</v>
      </c>
      <c r="AQ9" s="156" t="s">
        <v>1736</v>
      </c>
      <c r="AR9" s="241" t="s">
        <v>1736</v>
      </c>
      <c r="AS9" s="156" t="s">
        <v>975</v>
      </c>
      <c r="AT9" s="241" t="s">
        <v>975</v>
      </c>
      <c r="AU9" s="245" t="s">
        <v>975</v>
      </c>
      <c r="AV9" s="245" t="s">
        <v>975</v>
      </c>
      <c r="AW9" s="245" t="s">
        <v>975</v>
      </c>
      <c r="AX9" s="245"/>
      <c r="AY9" s="239"/>
      <c r="AZ9" s="245" t="s">
        <v>1736</v>
      </c>
      <c r="BA9" s="246">
        <v>1</v>
      </c>
      <c r="BB9" s="246">
        <v>0</v>
      </c>
      <c r="BC9" s="247" t="s">
        <v>1968</v>
      </c>
      <c r="BD9" s="51"/>
      <c r="BE9" s="249">
        <v>0</v>
      </c>
      <c r="BF9" s="249">
        <v>2</v>
      </c>
      <c r="BG9" s="249">
        <v>0</v>
      </c>
      <c r="BH9" s="249">
        <v>2</v>
      </c>
      <c r="BI9" s="250">
        <v>1</v>
      </c>
      <c r="BJ9" s="119">
        <v>0</v>
      </c>
      <c r="BK9" s="241">
        <v>0</v>
      </c>
      <c r="BL9" s="70">
        <v>1</v>
      </c>
      <c r="BM9" s="57">
        <v>30000</v>
      </c>
      <c r="BN9" s="70">
        <v>0</v>
      </c>
      <c r="BO9" s="57">
        <v>0</v>
      </c>
      <c r="BP9" s="70">
        <v>1</v>
      </c>
      <c r="BQ9" s="57">
        <v>1200</v>
      </c>
      <c r="BR9" s="57">
        <v>0</v>
      </c>
      <c r="BS9" s="69">
        <v>0</v>
      </c>
      <c r="BT9" s="257"/>
      <c r="BU9" s="63" t="s">
        <v>642</v>
      </c>
      <c r="BV9" s="65" t="s">
        <v>1000</v>
      </c>
      <c r="BW9" s="51" t="s">
        <v>1011</v>
      </c>
      <c r="BX9" s="51" t="s">
        <v>719</v>
      </c>
      <c r="BY9" s="239" t="s">
        <v>1736</v>
      </c>
      <c r="BZ9" s="257"/>
      <c r="CA9" s="244" t="s">
        <v>1063</v>
      </c>
      <c r="CB9" s="51" t="s">
        <v>720</v>
      </c>
    </row>
    <row r="10" spans="1:80" s="9" customFormat="1" ht="38.25">
      <c r="A10" s="239">
        <v>8</v>
      </c>
      <c r="B10" s="82" t="str">
        <f>'Full details'!B10</f>
        <v>Democratic Republic of Congo</v>
      </c>
      <c r="C10" s="155" t="str">
        <f>'Full details'!C10</f>
        <v>University of Lubumbashi (no questionnaire returned)</v>
      </c>
      <c r="D10" s="156"/>
      <c r="E10" s="156"/>
      <c r="F10" s="241"/>
      <c r="G10" s="156"/>
      <c r="H10" s="156"/>
      <c r="I10" s="241"/>
      <c r="J10" s="242"/>
      <c r="K10" s="156"/>
      <c r="L10" s="241"/>
      <c r="M10" s="242"/>
      <c r="N10" s="156"/>
      <c r="O10" s="241"/>
      <c r="P10" s="156"/>
      <c r="Q10" s="156"/>
      <c r="R10" s="241"/>
      <c r="S10" s="156"/>
      <c r="T10" s="156"/>
      <c r="U10" s="241"/>
      <c r="V10" s="156"/>
      <c r="W10" s="156"/>
      <c r="X10" s="241"/>
      <c r="Y10" s="156"/>
      <c r="Z10" s="156"/>
      <c r="AA10" s="241"/>
      <c r="AB10" s="242"/>
      <c r="AC10" s="156"/>
      <c r="AD10" s="241"/>
      <c r="AE10" s="157"/>
      <c r="AF10" s="156"/>
      <c r="AG10" s="251"/>
      <c r="AH10" s="242"/>
      <c r="AI10" s="156"/>
      <c r="AJ10" s="241"/>
      <c r="AK10" s="242"/>
      <c r="AL10" s="156"/>
      <c r="AM10" s="241"/>
      <c r="AN10" s="244"/>
      <c r="AO10" s="156"/>
      <c r="AP10" s="241"/>
      <c r="AQ10" s="156"/>
      <c r="AR10" s="241"/>
      <c r="AS10" s="156"/>
      <c r="AT10" s="241"/>
      <c r="AU10" s="245"/>
      <c r="AV10" s="245"/>
      <c r="AW10" s="245"/>
      <c r="AX10" s="245"/>
      <c r="AY10" s="51"/>
      <c r="AZ10" s="245"/>
      <c r="BA10" s="246"/>
      <c r="BB10" s="246"/>
      <c r="BC10" s="247"/>
      <c r="BD10" s="51"/>
      <c r="BE10" s="249"/>
      <c r="BF10" s="249"/>
      <c r="BG10" s="249"/>
      <c r="BH10" s="249"/>
      <c r="BI10" s="250"/>
      <c r="BJ10" s="119"/>
      <c r="BK10" s="57"/>
      <c r="BL10" s="70"/>
      <c r="BM10" s="57"/>
      <c r="BN10" s="70"/>
      <c r="BO10" s="57"/>
      <c r="BP10" s="70"/>
      <c r="BQ10" s="57"/>
      <c r="BR10" s="57"/>
      <c r="BS10" s="69"/>
      <c r="BT10" s="257"/>
      <c r="BU10" s="63"/>
      <c r="BV10" s="65"/>
      <c r="BW10" s="51"/>
      <c r="BX10" s="51"/>
      <c r="BY10" s="51"/>
      <c r="BZ10" s="65"/>
      <c r="CA10" s="62"/>
      <c r="CB10" s="239"/>
    </row>
    <row r="11" spans="1:80" s="9" customFormat="1" ht="76.5">
      <c r="A11" s="239">
        <v>9</v>
      </c>
      <c r="B11" s="82" t="str">
        <f>'Full details'!B11</f>
        <v>Democratic Republic of Congo</v>
      </c>
      <c r="C11" s="155" t="str">
        <f>'Full details'!C11</f>
        <v>Kinshasha School of Public Health</v>
      </c>
      <c r="D11" s="156">
        <v>2</v>
      </c>
      <c r="E11" s="156" t="s">
        <v>975</v>
      </c>
      <c r="F11" s="241">
        <v>4</v>
      </c>
      <c r="G11" s="156">
        <v>1</v>
      </c>
      <c r="H11" s="156" t="s">
        <v>1736</v>
      </c>
      <c r="I11" s="241"/>
      <c r="J11" s="242"/>
      <c r="K11" s="156"/>
      <c r="L11" s="241"/>
      <c r="M11" s="242"/>
      <c r="N11" s="156"/>
      <c r="O11" s="241"/>
      <c r="P11" s="156"/>
      <c r="Q11" s="156"/>
      <c r="R11" s="241"/>
      <c r="S11" s="156">
        <v>4</v>
      </c>
      <c r="T11" s="156" t="s">
        <v>975</v>
      </c>
      <c r="U11" s="241">
        <v>5</v>
      </c>
      <c r="V11" s="156"/>
      <c r="W11" s="156"/>
      <c r="X11" s="241"/>
      <c r="Y11" s="156"/>
      <c r="Z11" s="156"/>
      <c r="AA11" s="241"/>
      <c r="AB11" s="242">
        <v>6</v>
      </c>
      <c r="AC11" s="156" t="s">
        <v>975</v>
      </c>
      <c r="AD11" s="241">
        <v>10</v>
      </c>
      <c r="AE11" s="157">
        <v>5</v>
      </c>
      <c r="AF11" s="156" t="s">
        <v>975</v>
      </c>
      <c r="AG11" s="241"/>
      <c r="AH11" s="242">
        <v>2</v>
      </c>
      <c r="AI11" s="156" t="s">
        <v>975</v>
      </c>
      <c r="AJ11" s="241">
        <v>3</v>
      </c>
      <c r="AK11" s="242">
        <v>1</v>
      </c>
      <c r="AL11" s="156" t="s">
        <v>975</v>
      </c>
      <c r="AM11" s="241">
        <v>2</v>
      </c>
      <c r="AN11" s="244"/>
      <c r="AO11" s="156" t="s">
        <v>1736</v>
      </c>
      <c r="AP11" s="241" t="s">
        <v>1736</v>
      </c>
      <c r="AQ11" s="156" t="s">
        <v>1736</v>
      </c>
      <c r="AR11" s="241" t="s">
        <v>1736</v>
      </c>
      <c r="AS11" s="156" t="s">
        <v>1736</v>
      </c>
      <c r="AT11" s="241" t="s">
        <v>1736</v>
      </c>
      <c r="AU11" s="245" t="s">
        <v>975</v>
      </c>
      <c r="AV11" s="245" t="s">
        <v>1736</v>
      </c>
      <c r="AW11" s="245" t="s">
        <v>1736</v>
      </c>
      <c r="AX11" s="245" t="s">
        <v>975</v>
      </c>
      <c r="AY11" s="239"/>
      <c r="AZ11" s="245" t="s">
        <v>975</v>
      </c>
      <c r="BA11" s="246">
        <v>86</v>
      </c>
      <c r="BB11" s="246">
        <v>2</v>
      </c>
      <c r="BC11" s="247" t="s">
        <v>976</v>
      </c>
      <c r="BD11" s="239"/>
      <c r="BE11" s="249"/>
      <c r="BF11" s="249"/>
      <c r="BG11" s="249"/>
      <c r="BH11" s="249"/>
      <c r="BI11" s="250"/>
      <c r="BJ11" s="249"/>
      <c r="BK11" s="241"/>
      <c r="BL11" s="156"/>
      <c r="BM11" s="241"/>
      <c r="BN11" s="156"/>
      <c r="BO11" s="241"/>
      <c r="BP11" s="156"/>
      <c r="BQ11" s="241"/>
      <c r="BR11" s="241"/>
      <c r="BS11" s="300"/>
      <c r="BT11" s="257"/>
      <c r="BU11" s="63" t="s">
        <v>683</v>
      </c>
      <c r="BV11" s="65" t="s">
        <v>684</v>
      </c>
      <c r="BW11" s="51" t="s">
        <v>685</v>
      </c>
      <c r="BX11" s="239"/>
      <c r="BY11" s="51" t="s">
        <v>1373</v>
      </c>
      <c r="BZ11" s="257" t="s">
        <v>1736</v>
      </c>
      <c r="CA11" s="244" t="s">
        <v>1063</v>
      </c>
      <c r="CB11" s="51"/>
    </row>
    <row r="12" spans="1:80" s="9" customFormat="1" ht="63.75">
      <c r="A12" s="239">
        <v>10</v>
      </c>
      <c r="B12" s="51" t="s">
        <v>200</v>
      </c>
      <c r="C12" s="51" t="s">
        <v>1478</v>
      </c>
      <c r="D12" s="156">
        <v>2</v>
      </c>
      <c r="E12" s="156" t="s">
        <v>975</v>
      </c>
      <c r="F12" s="241">
        <v>3</v>
      </c>
      <c r="G12" s="156">
        <v>0</v>
      </c>
      <c r="H12" s="156" t="s">
        <v>975</v>
      </c>
      <c r="I12" s="241">
        <v>2</v>
      </c>
      <c r="J12" s="242">
        <v>0</v>
      </c>
      <c r="K12" s="156" t="s">
        <v>975</v>
      </c>
      <c r="L12" s="241">
        <v>1</v>
      </c>
      <c r="M12" s="242">
        <v>2</v>
      </c>
      <c r="N12" s="156" t="s">
        <v>975</v>
      </c>
      <c r="O12" s="241">
        <v>4</v>
      </c>
      <c r="P12" s="156">
        <v>2</v>
      </c>
      <c r="Q12" s="156" t="s">
        <v>975</v>
      </c>
      <c r="R12" s="241">
        <v>4</v>
      </c>
      <c r="S12" s="156">
        <v>0</v>
      </c>
      <c r="T12" s="156" t="s">
        <v>975</v>
      </c>
      <c r="U12" s="241">
        <v>1</v>
      </c>
      <c r="V12" s="156">
        <v>4</v>
      </c>
      <c r="W12" s="156" t="s">
        <v>975</v>
      </c>
      <c r="X12" s="241">
        <v>10</v>
      </c>
      <c r="Y12" s="156">
        <v>0</v>
      </c>
      <c r="Z12" s="156" t="s">
        <v>975</v>
      </c>
      <c r="AA12" s="241">
        <v>4</v>
      </c>
      <c r="AB12" s="242">
        <v>0</v>
      </c>
      <c r="AC12" s="156" t="s">
        <v>975</v>
      </c>
      <c r="AD12" s="241">
        <v>20</v>
      </c>
      <c r="AE12" s="157">
        <v>0</v>
      </c>
      <c r="AF12" s="156" t="s">
        <v>975</v>
      </c>
      <c r="AG12" s="252">
        <v>0.044444444444444446</v>
      </c>
      <c r="AH12" s="242">
        <v>2</v>
      </c>
      <c r="AI12" s="156" t="s">
        <v>975</v>
      </c>
      <c r="AJ12" s="241">
        <v>3</v>
      </c>
      <c r="AK12" s="242">
        <v>0</v>
      </c>
      <c r="AL12" s="156" t="s">
        <v>975</v>
      </c>
      <c r="AM12" s="241">
        <v>1</v>
      </c>
      <c r="AN12" s="244"/>
      <c r="AO12" s="156" t="s">
        <v>975</v>
      </c>
      <c r="AP12" s="241" t="s">
        <v>1736</v>
      </c>
      <c r="AQ12" s="156" t="s">
        <v>975</v>
      </c>
      <c r="AR12" s="241" t="s">
        <v>1736</v>
      </c>
      <c r="AS12" s="156" t="s">
        <v>975</v>
      </c>
      <c r="AT12" s="241" t="s">
        <v>1736</v>
      </c>
      <c r="AU12" s="245" t="s">
        <v>975</v>
      </c>
      <c r="AV12" s="245" t="s">
        <v>975</v>
      </c>
      <c r="AW12" s="245"/>
      <c r="AX12" s="245" t="s">
        <v>1736</v>
      </c>
      <c r="AY12" s="239" t="s">
        <v>1374</v>
      </c>
      <c r="AZ12" s="245" t="s">
        <v>975</v>
      </c>
      <c r="BA12" s="246" t="s">
        <v>976</v>
      </c>
      <c r="BB12" s="246">
        <v>10</v>
      </c>
      <c r="BC12" s="247">
        <v>80</v>
      </c>
      <c r="BD12" s="51"/>
      <c r="BE12" s="249">
        <v>0</v>
      </c>
      <c r="BF12" s="249">
        <v>10</v>
      </c>
      <c r="BG12" s="249">
        <v>40</v>
      </c>
      <c r="BH12" s="249">
        <v>1</v>
      </c>
      <c r="BI12" s="250"/>
      <c r="BJ12" s="119">
        <v>1</v>
      </c>
      <c r="BK12" s="57">
        <v>1000</v>
      </c>
      <c r="BL12" s="70">
        <v>0</v>
      </c>
      <c r="BM12" s="57"/>
      <c r="BN12" s="70">
        <v>0</v>
      </c>
      <c r="BO12" s="57"/>
      <c r="BP12" s="70">
        <v>0</v>
      </c>
      <c r="BQ12" s="57"/>
      <c r="BR12" s="57">
        <v>0</v>
      </c>
      <c r="BS12" s="69"/>
      <c r="BT12" s="257"/>
      <c r="BU12" s="63" t="s">
        <v>1324</v>
      </c>
      <c r="BV12" s="65" t="s">
        <v>1375</v>
      </c>
      <c r="BW12" s="51" t="s">
        <v>1376</v>
      </c>
      <c r="BX12" s="51"/>
      <c r="BY12" s="239" t="s">
        <v>1377</v>
      </c>
      <c r="BZ12" s="257" t="s">
        <v>975</v>
      </c>
      <c r="CA12" s="244" t="s">
        <v>1063</v>
      </c>
      <c r="CB12" s="51"/>
    </row>
    <row r="13" spans="1:80" s="9" customFormat="1" ht="25.5">
      <c r="A13" s="239">
        <v>11</v>
      </c>
      <c r="B13" s="82" t="str">
        <f>'Full details'!B13</f>
        <v>Egypt</v>
      </c>
      <c r="C13" s="240" t="str">
        <f>'Full details'!C13</f>
        <v>Assuit University</v>
      </c>
      <c r="D13" s="156">
        <v>6</v>
      </c>
      <c r="E13" s="156" t="s">
        <v>1736</v>
      </c>
      <c r="F13" s="241"/>
      <c r="G13" s="156">
        <v>4</v>
      </c>
      <c r="H13" s="156" t="s">
        <v>1736</v>
      </c>
      <c r="I13" s="241"/>
      <c r="J13" s="242">
        <v>6</v>
      </c>
      <c r="K13" s="156" t="s">
        <v>1736</v>
      </c>
      <c r="L13" s="241"/>
      <c r="M13" s="242">
        <v>10</v>
      </c>
      <c r="N13" s="156" t="s">
        <v>1736</v>
      </c>
      <c r="O13" s="241"/>
      <c r="P13" s="156">
        <v>15</v>
      </c>
      <c r="Q13" s="156" t="s">
        <v>1736</v>
      </c>
      <c r="R13" s="241"/>
      <c r="S13" s="156">
        <v>3</v>
      </c>
      <c r="T13" s="156" t="s">
        <v>1736</v>
      </c>
      <c r="U13" s="241"/>
      <c r="V13" s="156">
        <v>5</v>
      </c>
      <c r="W13" s="156" t="s">
        <v>1736</v>
      </c>
      <c r="X13" s="241"/>
      <c r="Y13" s="156">
        <v>10</v>
      </c>
      <c r="Z13" s="156" t="s">
        <v>1736</v>
      </c>
      <c r="AA13" s="241"/>
      <c r="AB13" s="242">
        <v>16</v>
      </c>
      <c r="AC13" s="156" t="s">
        <v>1736</v>
      </c>
      <c r="AD13" s="241"/>
      <c r="AE13" s="157">
        <v>3</v>
      </c>
      <c r="AF13" s="156" t="s">
        <v>1736</v>
      </c>
      <c r="AG13" s="241"/>
      <c r="AH13" s="242">
        <v>4</v>
      </c>
      <c r="AI13" s="156" t="s">
        <v>1736</v>
      </c>
      <c r="AJ13" s="241"/>
      <c r="AK13" s="242">
        <v>2</v>
      </c>
      <c r="AL13" s="156" t="s">
        <v>1736</v>
      </c>
      <c r="AM13" s="241"/>
      <c r="AN13" s="244"/>
      <c r="AO13" s="156" t="s">
        <v>1736</v>
      </c>
      <c r="AP13" s="241" t="s">
        <v>1736</v>
      </c>
      <c r="AQ13" s="156" t="s">
        <v>1736</v>
      </c>
      <c r="AR13" s="241" t="s">
        <v>1736</v>
      </c>
      <c r="AS13" s="156" t="s">
        <v>1736</v>
      </c>
      <c r="AT13" s="241" t="s">
        <v>1736</v>
      </c>
      <c r="AU13" s="245" t="s">
        <v>1736</v>
      </c>
      <c r="AV13" s="245" t="s">
        <v>1736</v>
      </c>
      <c r="AW13" s="253"/>
      <c r="AX13" s="245" t="s">
        <v>1736</v>
      </c>
      <c r="AY13" s="51" t="s">
        <v>1420</v>
      </c>
      <c r="AZ13" s="253"/>
      <c r="BA13" s="246" t="s">
        <v>977</v>
      </c>
      <c r="BB13" s="246" t="s">
        <v>976</v>
      </c>
      <c r="BC13" s="247" t="s">
        <v>977</v>
      </c>
      <c r="BD13" s="51"/>
      <c r="BE13" s="249">
        <v>30</v>
      </c>
      <c r="BF13" s="249">
        <v>10</v>
      </c>
      <c r="BG13" s="249">
        <v>25</v>
      </c>
      <c r="BH13" s="249">
        <v>0</v>
      </c>
      <c r="BI13" s="250">
        <v>0</v>
      </c>
      <c r="BJ13" s="119">
        <v>3</v>
      </c>
      <c r="BK13" s="57">
        <v>50000</v>
      </c>
      <c r="BL13" s="70">
        <v>0</v>
      </c>
      <c r="BM13" s="57">
        <v>0</v>
      </c>
      <c r="BN13" s="70">
        <v>0</v>
      </c>
      <c r="BO13" s="57">
        <v>0</v>
      </c>
      <c r="BP13" s="70">
        <v>0</v>
      </c>
      <c r="BQ13" s="57">
        <v>0</v>
      </c>
      <c r="BR13" s="57">
        <v>0</v>
      </c>
      <c r="BS13" s="69">
        <v>0</v>
      </c>
      <c r="BT13" s="257"/>
      <c r="BU13" s="63" t="s">
        <v>1421</v>
      </c>
      <c r="BV13" s="65" t="s">
        <v>1422</v>
      </c>
      <c r="BW13" s="51" t="s">
        <v>534</v>
      </c>
      <c r="BX13" s="51" t="s">
        <v>535</v>
      </c>
      <c r="BY13" s="51" t="s">
        <v>536</v>
      </c>
      <c r="BZ13" s="257" t="s">
        <v>1736</v>
      </c>
      <c r="CA13" s="244" t="s">
        <v>537</v>
      </c>
      <c r="CB13" s="239"/>
    </row>
    <row r="14" spans="1:80" s="9" customFormat="1" ht="51.75" customHeight="1">
      <c r="A14" s="239">
        <v>12</v>
      </c>
      <c r="B14" s="82" t="str">
        <f>'Full details'!B14</f>
        <v>Egypt</v>
      </c>
      <c r="C14" s="240" t="str">
        <f>'Full details'!C14</f>
        <v>Menoufiya University</v>
      </c>
      <c r="D14" s="156">
        <v>1</v>
      </c>
      <c r="E14" s="156" t="s">
        <v>975</v>
      </c>
      <c r="F14" s="241">
        <v>3</v>
      </c>
      <c r="G14" s="156">
        <v>2</v>
      </c>
      <c r="H14" s="156" t="s">
        <v>975</v>
      </c>
      <c r="I14" s="241">
        <v>4</v>
      </c>
      <c r="J14" s="242">
        <v>2</v>
      </c>
      <c r="K14" s="156" t="s">
        <v>975</v>
      </c>
      <c r="L14" s="241">
        <v>5</v>
      </c>
      <c r="M14" s="242">
        <v>10</v>
      </c>
      <c r="N14" s="156" t="s">
        <v>1736</v>
      </c>
      <c r="O14" s="241"/>
      <c r="P14" s="156">
        <v>1</v>
      </c>
      <c r="Q14" s="156" t="s">
        <v>975</v>
      </c>
      <c r="R14" s="241">
        <v>3</v>
      </c>
      <c r="S14" s="156">
        <v>2</v>
      </c>
      <c r="T14" s="156" t="s">
        <v>1736</v>
      </c>
      <c r="U14" s="241"/>
      <c r="V14" s="156">
        <v>5</v>
      </c>
      <c r="W14" s="156" t="s">
        <v>975</v>
      </c>
      <c r="X14" s="109" t="s">
        <v>771</v>
      </c>
      <c r="Y14" s="156">
        <v>5</v>
      </c>
      <c r="Z14" s="156" t="s">
        <v>1736</v>
      </c>
      <c r="AA14" s="241"/>
      <c r="AB14" s="242">
        <v>50</v>
      </c>
      <c r="AC14" s="156" t="s">
        <v>975</v>
      </c>
      <c r="AD14" s="241">
        <v>111</v>
      </c>
      <c r="AE14" s="157">
        <v>2</v>
      </c>
      <c r="AF14" s="101" t="s">
        <v>975</v>
      </c>
      <c r="AG14" s="109" t="s">
        <v>1779</v>
      </c>
      <c r="AH14" s="242">
        <v>2</v>
      </c>
      <c r="AI14" s="156" t="s">
        <v>1736</v>
      </c>
      <c r="AJ14" s="241"/>
      <c r="AK14" s="242">
        <v>1</v>
      </c>
      <c r="AL14" s="156" t="s">
        <v>975</v>
      </c>
      <c r="AM14" s="241">
        <v>3</v>
      </c>
      <c r="AN14" s="244"/>
      <c r="AO14" s="156" t="s">
        <v>1736</v>
      </c>
      <c r="AP14" s="241" t="s">
        <v>1736</v>
      </c>
      <c r="AQ14" s="156" t="s">
        <v>1736</v>
      </c>
      <c r="AR14" s="241" t="s">
        <v>1736</v>
      </c>
      <c r="AS14" s="156" t="s">
        <v>1736</v>
      </c>
      <c r="AT14" s="241" t="s">
        <v>1736</v>
      </c>
      <c r="AU14" s="245" t="s">
        <v>1736</v>
      </c>
      <c r="AV14" s="245" t="s">
        <v>1736</v>
      </c>
      <c r="AW14" s="245" t="s">
        <v>1736</v>
      </c>
      <c r="AX14" s="245" t="s">
        <v>1736</v>
      </c>
      <c r="AY14" s="51"/>
      <c r="AZ14" s="253"/>
      <c r="BA14" s="246" t="s">
        <v>977</v>
      </c>
      <c r="BB14" s="254" t="s">
        <v>976</v>
      </c>
      <c r="BC14" s="247" t="s">
        <v>977</v>
      </c>
      <c r="BD14" s="51" t="s">
        <v>1780</v>
      </c>
      <c r="BE14" s="249"/>
      <c r="BF14" s="249">
        <v>1</v>
      </c>
      <c r="BG14" s="249">
        <v>2</v>
      </c>
      <c r="BH14" s="249">
        <v>4</v>
      </c>
      <c r="BI14" s="250"/>
      <c r="BJ14" s="119"/>
      <c r="BK14" s="57"/>
      <c r="BL14" s="70"/>
      <c r="BM14" s="57"/>
      <c r="BN14" s="70"/>
      <c r="BO14" s="57"/>
      <c r="BP14" s="70"/>
      <c r="BQ14" s="57"/>
      <c r="BR14" s="57"/>
      <c r="BS14" s="69">
        <v>0</v>
      </c>
      <c r="BT14" s="257"/>
      <c r="BU14" s="63" t="s">
        <v>642</v>
      </c>
      <c r="BV14" s="65" t="s">
        <v>1781</v>
      </c>
      <c r="BW14" s="51" t="s">
        <v>1782</v>
      </c>
      <c r="BX14" s="51" t="s">
        <v>1878</v>
      </c>
      <c r="BY14" s="51" t="s">
        <v>158</v>
      </c>
      <c r="BZ14" s="257" t="s">
        <v>1736</v>
      </c>
      <c r="CA14" s="244" t="s">
        <v>537</v>
      </c>
      <c r="CB14" s="239"/>
    </row>
    <row r="15" spans="1:80" s="9" customFormat="1" ht="19.5" customHeight="1">
      <c r="A15" s="239">
        <v>13</v>
      </c>
      <c r="B15" s="82" t="str">
        <f>'Full details'!B15</f>
        <v>Egypt</v>
      </c>
      <c r="C15" s="240" t="str">
        <f>'Full details'!C15</f>
        <v>Ain Shams University (no quesitonnaire returned)</v>
      </c>
      <c r="D15" s="156"/>
      <c r="E15" s="156"/>
      <c r="F15" s="241"/>
      <c r="G15" s="156"/>
      <c r="H15" s="156"/>
      <c r="I15" s="241"/>
      <c r="J15" s="242"/>
      <c r="K15" s="156"/>
      <c r="L15" s="241"/>
      <c r="M15" s="242"/>
      <c r="N15" s="156"/>
      <c r="O15" s="241"/>
      <c r="P15" s="156"/>
      <c r="Q15" s="156"/>
      <c r="R15" s="241"/>
      <c r="S15" s="156"/>
      <c r="T15" s="156"/>
      <c r="U15" s="241"/>
      <c r="V15" s="156"/>
      <c r="W15" s="156"/>
      <c r="X15" s="109"/>
      <c r="Y15" s="156"/>
      <c r="Z15" s="156"/>
      <c r="AA15" s="241"/>
      <c r="AB15" s="242"/>
      <c r="AC15" s="156"/>
      <c r="AD15" s="241"/>
      <c r="AE15" s="157"/>
      <c r="AF15" s="101"/>
      <c r="AG15" s="109"/>
      <c r="AH15" s="242"/>
      <c r="AI15" s="156"/>
      <c r="AJ15" s="241"/>
      <c r="AK15" s="242"/>
      <c r="AL15" s="156"/>
      <c r="AM15" s="241"/>
      <c r="AN15" s="244"/>
      <c r="AO15" s="156"/>
      <c r="AP15" s="241"/>
      <c r="AQ15" s="156"/>
      <c r="AR15" s="241"/>
      <c r="AS15" s="156"/>
      <c r="AT15" s="241"/>
      <c r="AU15" s="245"/>
      <c r="AV15" s="245"/>
      <c r="AW15" s="245"/>
      <c r="AX15" s="245"/>
      <c r="AY15" s="51"/>
      <c r="AZ15" s="253"/>
      <c r="BA15" s="246"/>
      <c r="BB15" s="254"/>
      <c r="BC15" s="247"/>
      <c r="BD15" s="51"/>
      <c r="BE15" s="249"/>
      <c r="BF15" s="249"/>
      <c r="BG15" s="249"/>
      <c r="BH15" s="249"/>
      <c r="BI15" s="250"/>
      <c r="BJ15" s="119"/>
      <c r="BK15" s="57"/>
      <c r="BL15" s="70"/>
      <c r="BM15" s="57"/>
      <c r="BN15" s="70"/>
      <c r="BO15" s="57"/>
      <c r="BP15" s="70"/>
      <c r="BQ15" s="57"/>
      <c r="BR15" s="57"/>
      <c r="BS15" s="69"/>
      <c r="BT15" s="257"/>
      <c r="BU15" s="63"/>
      <c r="BV15" s="65"/>
      <c r="BW15" s="51"/>
      <c r="BX15" s="51"/>
      <c r="BY15" s="51"/>
      <c r="BZ15" s="257"/>
      <c r="CA15" s="244"/>
      <c r="CB15" s="239"/>
    </row>
    <row r="16" spans="1:80" s="9" customFormat="1" ht="20.25" customHeight="1">
      <c r="A16" s="239">
        <v>14</v>
      </c>
      <c r="B16" s="82" t="str">
        <f>'Full details'!B16</f>
        <v>Egypt</v>
      </c>
      <c r="C16" s="240" t="str">
        <f>'Full details'!C16</f>
        <v>Alexandria (no questionnaire returned)</v>
      </c>
      <c r="D16" s="156"/>
      <c r="E16" s="156"/>
      <c r="F16" s="241"/>
      <c r="G16" s="156"/>
      <c r="H16" s="156"/>
      <c r="I16" s="241"/>
      <c r="J16" s="242"/>
      <c r="K16" s="156"/>
      <c r="L16" s="241"/>
      <c r="M16" s="242"/>
      <c r="N16" s="156"/>
      <c r="O16" s="241"/>
      <c r="P16" s="156"/>
      <c r="Q16" s="156"/>
      <c r="R16" s="241"/>
      <c r="S16" s="156"/>
      <c r="T16" s="156"/>
      <c r="U16" s="241"/>
      <c r="V16" s="156"/>
      <c r="W16" s="156"/>
      <c r="X16" s="109"/>
      <c r="Y16" s="156"/>
      <c r="Z16" s="156"/>
      <c r="AA16" s="241"/>
      <c r="AB16" s="242"/>
      <c r="AC16" s="156"/>
      <c r="AD16" s="241"/>
      <c r="AE16" s="157"/>
      <c r="AF16" s="101"/>
      <c r="AG16" s="109"/>
      <c r="AH16" s="242"/>
      <c r="AI16" s="156"/>
      <c r="AJ16" s="241"/>
      <c r="AK16" s="242"/>
      <c r="AL16" s="156"/>
      <c r="AM16" s="241"/>
      <c r="AN16" s="244"/>
      <c r="AO16" s="156"/>
      <c r="AP16" s="241"/>
      <c r="AQ16" s="156"/>
      <c r="AR16" s="241"/>
      <c r="AS16" s="156"/>
      <c r="AT16" s="241"/>
      <c r="AU16" s="245"/>
      <c r="AV16" s="245"/>
      <c r="AW16" s="245"/>
      <c r="AX16" s="245"/>
      <c r="AY16" s="51"/>
      <c r="AZ16" s="253"/>
      <c r="BA16" s="246"/>
      <c r="BB16" s="254"/>
      <c r="BC16" s="247"/>
      <c r="BD16" s="51"/>
      <c r="BE16" s="249"/>
      <c r="BF16" s="249"/>
      <c r="BG16" s="249"/>
      <c r="BH16" s="249"/>
      <c r="BI16" s="250"/>
      <c r="BJ16" s="119"/>
      <c r="BK16" s="57"/>
      <c r="BL16" s="70"/>
      <c r="BM16" s="57"/>
      <c r="BN16" s="70"/>
      <c r="BO16" s="57"/>
      <c r="BP16" s="70"/>
      <c r="BQ16" s="57"/>
      <c r="BR16" s="57"/>
      <c r="BS16" s="69"/>
      <c r="BT16" s="257"/>
      <c r="BU16" s="63"/>
      <c r="BV16" s="65"/>
      <c r="BW16" s="51"/>
      <c r="BX16" s="51"/>
      <c r="BY16" s="51"/>
      <c r="BZ16" s="257"/>
      <c r="CA16" s="244"/>
      <c r="CB16" s="239"/>
    </row>
    <row r="17" spans="1:80" s="9" customFormat="1" ht="18.75" customHeight="1">
      <c r="A17" s="239">
        <v>15</v>
      </c>
      <c r="B17" s="82" t="str">
        <f>'Full details'!B17</f>
        <v>Egypt</v>
      </c>
      <c r="C17" s="240" t="str">
        <f>'Full details'!C17</f>
        <v>Azhar University (no questionnaire returned)</v>
      </c>
      <c r="D17" s="156"/>
      <c r="E17" s="156"/>
      <c r="F17" s="241"/>
      <c r="G17" s="156"/>
      <c r="H17" s="156"/>
      <c r="I17" s="241"/>
      <c r="J17" s="242"/>
      <c r="K17" s="156"/>
      <c r="L17" s="241"/>
      <c r="M17" s="242"/>
      <c r="N17" s="156"/>
      <c r="O17" s="241"/>
      <c r="P17" s="156"/>
      <c r="Q17" s="156"/>
      <c r="R17" s="241"/>
      <c r="S17" s="156"/>
      <c r="T17" s="156"/>
      <c r="U17" s="241"/>
      <c r="V17" s="156"/>
      <c r="W17" s="156"/>
      <c r="X17" s="109"/>
      <c r="Y17" s="156"/>
      <c r="Z17" s="156"/>
      <c r="AA17" s="241"/>
      <c r="AB17" s="242"/>
      <c r="AC17" s="156"/>
      <c r="AD17" s="241"/>
      <c r="AE17" s="157"/>
      <c r="AF17" s="101"/>
      <c r="AG17" s="109"/>
      <c r="AH17" s="242"/>
      <c r="AI17" s="156"/>
      <c r="AJ17" s="241"/>
      <c r="AK17" s="242"/>
      <c r="AL17" s="156"/>
      <c r="AM17" s="241"/>
      <c r="AN17" s="244"/>
      <c r="AO17" s="156"/>
      <c r="AP17" s="241"/>
      <c r="AQ17" s="156"/>
      <c r="AR17" s="241"/>
      <c r="AS17" s="156"/>
      <c r="AT17" s="241"/>
      <c r="AU17" s="245"/>
      <c r="AV17" s="245"/>
      <c r="AW17" s="245"/>
      <c r="AX17" s="245"/>
      <c r="AY17" s="51"/>
      <c r="AZ17" s="253"/>
      <c r="BA17" s="246"/>
      <c r="BB17" s="254"/>
      <c r="BC17" s="247"/>
      <c r="BD17" s="51"/>
      <c r="BE17" s="249"/>
      <c r="BF17" s="249"/>
      <c r="BG17" s="249"/>
      <c r="BH17" s="249"/>
      <c r="BI17" s="250"/>
      <c r="BJ17" s="119"/>
      <c r="BK17" s="57"/>
      <c r="BL17" s="70"/>
      <c r="BM17" s="57"/>
      <c r="BN17" s="70"/>
      <c r="BO17" s="57"/>
      <c r="BP17" s="70"/>
      <c r="BQ17" s="57"/>
      <c r="BR17" s="57"/>
      <c r="BS17" s="69"/>
      <c r="BT17" s="257"/>
      <c r="BU17" s="63"/>
      <c r="BV17" s="65"/>
      <c r="BW17" s="51"/>
      <c r="BX17" s="51"/>
      <c r="BY17" s="51"/>
      <c r="BZ17" s="257"/>
      <c r="CA17" s="244"/>
      <c r="CB17" s="239"/>
    </row>
    <row r="18" spans="1:80" s="9" customFormat="1" ht="19.5" customHeight="1">
      <c r="A18" s="239">
        <v>16</v>
      </c>
      <c r="B18" s="82" t="str">
        <f>'Full details'!B18</f>
        <v>Egypt</v>
      </c>
      <c r="C18" s="240" t="str">
        <f>'Full details'!C18</f>
        <v>Cairo University (no questionnaire returned)</v>
      </c>
      <c r="D18" s="156"/>
      <c r="E18" s="156"/>
      <c r="F18" s="241"/>
      <c r="G18" s="156"/>
      <c r="H18" s="156"/>
      <c r="I18" s="241"/>
      <c r="J18" s="242"/>
      <c r="K18" s="156"/>
      <c r="L18" s="241"/>
      <c r="M18" s="242"/>
      <c r="N18" s="156"/>
      <c r="O18" s="241"/>
      <c r="P18" s="156"/>
      <c r="Q18" s="156"/>
      <c r="R18" s="241"/>
      <c r="S18" s="156"/>
      <c r="T18" s="156"/>
      <c r="U18" s="241"/>
      <c r="V18" s="156"/>
      <c r="W18" s="156"/>
      <c r="X18" s="109"/>
      <c r="Y18" s="156"/>
      <c r="Z18" s="156"/>
      <c r="AA18" s="241"/>
      <c r="AB18" s="242"/>
      <c r="AC18" s="156"/>
      <c r="AD18" s="241"/>
      <c r="AE18" s="157"/>
      <c r="AF18" s="101"/>
      <c r="AG18" s="109"/>
      <c r="AH18" s="242"/>
      <c r="AI18" s="156"/>
      <c r="AJ18" s="241"/>
      <c r="AK18" s="242"/>
      <c r="AL18" s="156"/>
      <c r="AM18" s="241"/>
      <c r="AN18" s="244"/>
      <c r="AO18" s="156"/>
      <c r="AP18" s="241"/>
      <c r="AQ18" s="156"/>
      <c r="AR18" s="241"/>
      <c r="AS18" s="156"/>
      <c r="AT18" s="241"/>
      <c r="AU18" s="245"/>
      <c r="AV18" s="245"/>
      <c r="AW18" s="245"/>
      <c r="AX18" s="245"/>
      <c r="AY18" s="51"/>
      <c r="AZ18" s="253"/>
      <c r="BA18" s="246"/>
      <c r="BB18" s="254"/>
      <c r="BC18" s="247"/>
      <c r="BD18" s="51"/>
      <c r="BE18" s="249"/>
      <c r="BF18" s="249"/>
      <c r="BG18" s="249"/>
      <c r="BH18" s="249"/>
      <c r="BI18" s="250"/>
      <c r="BJ18" s="119"/>
      <c r="BK18" s="57"/>
      <c r="BL18" s="70"/>
      <c r="BM18" s="57"/>
      <c r="BN18" s="70"/>
      <c r="BO18" s="57"/>
      <c r="BP18" s="70"/>
      <c r="BQ18" s="57"/>
      <c r="BR18" s="57"/>
      <c r="BS18" s="69"/>
      <c r="BT18" s="257"/>
      <c r="BU18" s="63"/>
      <c r="BV18" s="65"/>
      <c r="BW18" s="51"/>
      <c r="BX18" s="51"/>
      <c r="BY18" s="51"/>
      <c r="BZ18" s="257"/>
      <c r="CA18" s="244"/>
      <c r="CB18" s="239"/>
    </row>
    <row r="19" spans="1:80" s="9" customFormat="1" ht="15.75" customHeight="1">
      <c r="A19" s="239">
        <v>17</v>
      </c>
      <c r="B19" s="82" t="str">
        <f>'Full details'!B19</f>
        <v>Egypt</v>
      </c>
      <c r="C19" s="240" t="str">
        <f>'Full details'!C19</f>
        <v>High Institute of Public Health (no questionnaire returned)</v>
      </c>
      <c r="D19" s="156"/>
      <c r="E19" s="156"/>
      <c r="F19" s="241"/>
      <c r="G19" s="156"/>
      <c r="H19" s="156"/>
      <c r="I19" s="241"/>
      <c r="J19" s="242"/>
      <c r="K19" s="156"/>
      <c r="L19" s="241"/>
      <c r="M19" s="242"/>
      <c r="N19" s="156"/>
      <c r="O19" s="241"/>
      <c r="P19" s="156"/>
      <c r="Q19" s="156"/>
      <c r="R19" s="241"/>
      <c r="S19" s="156"/>
      <c r="T19" s="156"/>
      <c r="U19" s="241"/>
      <c r="V19" s="156"/>
      <c r="W19" s="156"/>
      <c r="X19" s="109"/>
      <c r="Y19" s="156"/>
      <c r="Z19" s="156"/>
      <c r="AA19" s="241"/>
      <c r="AB19" s="242"/>
      <c r="AC19" s="156"/>
      <c r="AD19" s="241"/>
      <c r="AE19" s="157"/>
      <c r="AF19" s="101"/>
      <c r="AG19" s="109"/>
      <c r="AH19" s="242"/>
      <c r="AI19" s="156"/>
      <c r="AJ19" s="241"/>
      <c r="AK19" s="242"/>
      <c r="AL19" s="156"/>
      <c r="AM19" s="241"/>
      <c r="AN19" s="244"/>
      <c r="AO19" s="156"/>
      <c r="AP19" s="241"/>
      <c r="AQ19" s="156"/>
      <c r="AR19" s="241"/>
      <c r="AS19" s="156"/>
      <c r="AT19" s="241"/>
      <c r="AU19" s="245"/>
      <c r="AV19" s="245"/>
      <c r="AW19" s="245"/>
      <c r="AX19" s="245"/>
      <c r="AY19" s="51"/>
      <c r="AZ19" s="253"/>
      <c r="BA19" s="246"/>
      <c r="BB19" s="254"/>
      <c r="BC19" s="247"/>
      <c r="BD19" s="51"/>
      <c r="BE19" s="249"/>
      <c r="BF19" s="249"/>
      <c r="BG19" s="249"/>
      <c r="BH19" s="249"/>
      <c r="BI19" s="250"/>
      <c r="BJ19" s="119"/>
      <c r="BK19" s="57"/>
      <c r="BL19" s="70"/>
      <c r="BM19" s="57"/>
      <c r="BN19" s="70"/>
      <c r="BO19" s="57"/>
      <c r="BP19" s="70"/>
      <c r="BQ19" s="57"/>
      <c r="BR19" s="57"/>
      <c r="BS19" s="69"/>
      <c r="BT19" s="257"/>
      <c r="BU19" s="63"/>
      <c r="BV19" s="65"/>
      <c r="BW19" s="51"/>
      <c r="BX19" s="51"/>
      <c r="BY19" s="51"/>
      <c r="BZ19" s="257"/>
      <c r="CA19" s="244"/>
      <c r="CB19" s="239"/>
    </row>
    <row r="20" spans="1:80" s="9" customFormat="1" ht="12.75" customHeight="1">
      <c r="A20" s="239">
        <v>18</v>
      </c>
      <c r="B20" s="82" t="str">
        <f>'Full details'!B20</f>
        <v>Egypt</v>
      </c>
      <c r="C20" s="240" t="str">
        <f>'Full details'!C20</f>
        <v>Mansoura University (no questionnaire returned)</v>
      </c>
      <c r="D20" s="156"/>
      <c r="E20" s="156"/>
      <c r="F20" s="241"/>
      <c r="G20" s="156"/>
      <c r="H20" s="156"/>
      <c r="I20" s="241"/>
      <c r="J20" s="242"/>
      <c r="K20" s="156"/>
      <c r="L20" s="241"/>
      <c r="M20" s="242"/>
      <c r="N20" s="156"/>
      <c r="O20" s="241"/>
      <c r="P20" s="156"/>
      <c r="Q20" s="156"/>
      <c r="R20" s="241"/>
      <c r="S20" s="156"/>
      <c r="T20" s="156"/>
      <c r="U20" s="241"/>
      <c r="V20" s="156"/>
      <c r="W20" s="156"/>
      <c r="X20" s="109"/>
      <c r="Y20" s="156"/>
      <c r="Z20" s="156"/>
      <c r="AA20" s="241"/>
      <c r="AB20" s="242"/>
      <c r="AC20" s="156"/>
      <c r="AD20" s="241"/>
      <c r="AE20" s="157"/>
      <c r="AF20" s="101"/>
      <c r="AG20" s="109"/>
      <c r="AH20" s="242"/>
      <c r="AI20" s="156"/>
      <c r="AJ20" s="241"/>
      <c r="AK20" s="242"/>
      <c r="AL20" s="156"/>
      <c r="AM20" s="241"/>
      <c r="AN20" s="244"/>
      <c r="AO20" s="156"/>
      <c r="AP20" s="241"/>
      <c r="AQ20" s="156"/>
      <c r="AR20" s="241"/>
      <c r="AS20" s="156"/>
      <c r="AT20" s="241"/>
      <c r="AU20" s="245"/>
      <c r="AV20" s="245"/>
      <c r="AW20" s="245"/>
      <c r="AX20" s="245"/>
      <c r="AY20" s="51"/>
      <c r="AZ20" s="253"/>
      <c r="BA20" s="246"/>
      <c r="BB20" s="254"/>
      <c r="BC20" s="247"/>
      <c r="BD20" s="51"/>
      <c r="BE20" s="249"/>
      <c r="BF20" s="249"/>
      <c r="BG20" s="249"/>
      <c r="BH20" s="249"/>
      <c r="BI20" s="250"/>
      <c r="BJ20" s="119"/>
      <c r="BK20" s="57"/>
      <c r="BL20" s="70"/>
      <c r="BM20" s="57"/>
      <c r="BN20" s="70"/>
      <c r="BO20" s="57"/>
      <c r="BP20" s="70"/>
      <c r="BQ20" s="57"/>
      <c r="BR20" s="57"/>
      <c r="BS20" s="69"/>
      <c r="BT20" s="257"/>
      <c r="BU20" s="63"/>
      <c r="BV20" s="65"/>
      <c r="BW20" s="51"/>
      <c r="BX20" s="51"/>
      <c r="BY20" s="51"/>
      <c r="BZ20" s="257"/>
      <c r="CA20" s="244"/>
      <c r="CB20" s="239"/>
    </row>
    <row r="21" spans="1:80" s="9" customFormat="1" ht="14.25" customHeight="1">
      <c r="A21" s="239">
        <v>19</v>
      </c>
      <c r="B21" s="82" t="str">
        <f>'Full details'!B21</f>
        <v>Egypt</v>
      </c>
      <c r="C21" s="240" t="str">
        <f>'Full details'!C21</f>
        <v>Tanta University (no questionnaire returned)</v>
      </c>
      <c r="D21" s="156"/>
      <c r="E21" s="156"/>
      <c r="F21" s="241"/>
      <c r="G21" s="156"/>
      <c r="H21" s="156"/>
      <c r="I21" s="241"/>
      <c r="J21" s="242"/>
      <c r="K21" s="156"/>
      <c r="L21" s="241"/>
      <c r="M21" s="242"/>
      <c r="N21" s="156"/>
      <c r="O21" s="241"/>
      <c r="P21" s="156"/>
      <c r="Q21" s="156"/>
      <c r="R21" s="241"/>
      <c r="S21" s="156"/>
      <c r="T21" s="156"/>
      <c r="U21" s="241"/>
      <c r="V21" s="156"/>
      <c r="W21" s="156"/>
      <c r="X21" s="109"/>
      <c r="Y21" s="156"/>
      <c r="Z21" s="156"/>
      <c r="AA21" s="241"/>
      <c r="AB21" s="242"/>
      <c r="AC21" s="156"/>
      <c r="AD21" s="241"/>
      <c r="AE21" s="157"/>
      <c r="AF21" s="101"/>
      <c r="AG21" s="109"/>
      <c r="AH21" s="242"/>
      <c r="AI21" s="156"/>
      <c r="AJ21" s="241"/>
      <c r="AK21" s="242"/>
      <c r="AL21" s="156"/>
      <c r="AM21" s="241"/>
      <c r="AN21" s="244"/>
      <c r="AO21" s="156"/>
      <c r="AP21" s="241"/>
      <c r="AQ21" s="156"/>
      <c r="AR21" s="241"/>
      <c r="AS21" s="156"/>
      <c r="AT21" s="241"/>
      <c r="AU21" s="245"/>
      <c r="AV21" s="245"/>
      <c r="AW21" s="245"/>
      <c r="AX21" s="245"/>
      <c r="AY21" s="51"/>
      <c r="AZ21" s="253"/>
      <c r="BA21" s="246"/>
      <c r="BB21" s="254"/>
      <c r="BC21" s="247"/>
      <c r="BD21" s="51"/>
      <c r="BE21" s="249"/>
      <c r="BF21" s="249"/>
      <c r="BG21" s="249"/>
      <c r="BH21" s="249"/>
      <c r="BI21" s="250"/>
      <c r="BJ21" s="119"/>
      <c r="BK21" s="57"/>
      <c r="BL21" s="70"/>
      <c r="BM21" s="57"/>
      <c r="BN21" s="70"/>
      <c r="BO21" s="57"/>
      <c r="BP21" s="70"/>
      <c r="BQ21" s="57"/>
      <c r="BR21" s="57"/>
      <c r="BS21" s="69"/>
      <c r="BT21" s="257"/>
      <c r="BU21" s="63"/>
      <c r="BV21" s="65"/>
      <c r="BW21" s="51"/>
      <c r="BX21" s="51"/>
      <c r="BY21" s="51"/>
      <c r="BZ21" s="257"/>
      <c r="CA21" s="244"/>
      <c r="CB21" s="239"/>
    </row>
    <row r="22" spans="1:80" s="9" customFormat="1" ht="15.75" customHeight="1">
      <c r="A22" s="239">
        <v>20</v>
      </c>
      <c r="B22" s="82" t="str">
        <f>'Full details'!B22</f>
        <v>Egypt</v>
      </c>
      <c r="C22" s="240" t="str">
        <f>'Full details'!C22</f>
        <v>Suez Canal University (no questionnaire returned)</v>
      </c>
      <c r="D22" s="156"/>
      <c r="E22" s="156"/>
      <c r="F22" s="241"/>
      <c r="G22" s="156"/>
      <c r="H22" s="156"/>
      <c r="I22" s="241"/>
      <c r="J22" s="242"/>
      <c r="K22" s="156"/>
      <c r="L22" s="241"/>
      <c r="M22" s="242"/>
      <c r="N22" s="156"/>
      <c r="O22" s="241"/>
      <c r="P22" s="156"/>
      <c r="Q22" s="156"/>
      <c r="R22" s="241"/>
      <c r="S22" s="156"/>
      <c r="T22" s="156"/>
      <c r="U22" s="241"/>
      <c r="V22" s="156"/>
      <c r="W22" s="156"/>
      <c r="X22" s="109"/>
      <c r="Y22" s="156"/>
      <c r="Z22" s="156"/>
      <c r="AA22" s="241"/>
      <c r="AB22" s="242"/>
      <c r="AC22" s="156"/>
      <c r="AD22" s="241"/>
      <c r="AE22" s="157"/>
      <c r="AF22" s="101"/>
      <c r="AG22" s="109"/>
      <c r="AH22" s="242"/>
      <c r="AI22" s="156"/>
      <c r="AJ22" s="241"/>
      <c r="AK22" s="242"/>
      <c r="AL22" s="156"/>
      <c r="AM22" s="241"/>
      <c r="AN22" s="244"/>
      <c r="AO22" s="156"/>
      <c r="AP22" s="241"/>
      <c r="AQ22" s="156"/>
      <c r="AR22" s="241"/>
      <c r="AS22" s="156"/>
      <c r="AT22" s="241"/>
      <c r="AU22" s="245"/>
      <c r="AV22" s="245"/>
      <c r="AW22" s="245"/>
      <c r="AX22" s="245"/>
      <c r="AY22" s="51"/>
      <c r="AZ22" s="253"/>
      <c r="BA22" s="246"/>
      <c r="BB22" s="254"/>
      <c r="BC22" s="247"/>
      <c r="BD22" s="51"/>
      <c r="BE22" s="249"/>
      <c r="BF22" s="249"/>
      <c r="BG22" s="249"/>
      <c r="BH22" s="249"/>
      <c r="BI22" s="250"/>
      <c r="BJ22" s="119"/>
      <c r="BK22" s="57"/>
      <c r="BL22" s="70"/>
      <c r="BM22" s="57"/>
      <c r="BN22" s="70"/>
      <c r="BO22" s="57"/>
      <c r="BP22" s="70"/>
      <c r="BQ22" s="57"/>
      <c r="BR22" s="57"/>
      <c r="BS22" s="69"/>
      <c r="BT22" s="257"/>
      <c r="BU22" s="63"/>
      <c r="BV22" s="65"/>
      <c r="BW22" s="51"/>
      <c r="BX22" s="51"/>
      <c r="BY22" s="51"/>
      <c r="BZ22" s="257"/>
      <c r="CA22" s="244"/>
      <c r="CB22" s="239"/>
    </row>
    <row r="23" spans="1:80" s="9" customFormat="1" ht="38.25" customHeight="1">
      <c r="A23" s="239">
        <v>21</v>
      </c>
      <c r="B23" s="82" t="str">
        <f>'Full details'!B23</f>
        <v>Egypt</v>
      </c>
      <c r="C23" s="240" t="str">
        <f>'Full details'!C23</f>
        <v>Zagazig University  </v>
      </c>
      <c r="D23" s="51">
        <v>2</v>
      </c>
      <c r="E23" s="51" t="s">
        <v>1736</v>
      </c>
      <c r="F23" s="65"/>
      <c r="G23" s="156">
        <v>0</v>
      </c>
      <c r="H23" s="156" t="s">
        <v>975</v>
      </c>
      <c r="I23" s="241">
        <v>2</v>
      </c>
      <c r="J23" s="242">
        <v>0</v>
      </c>
      <c r="K23" s="156" t="s">
        <v>975</v>
      </c>
      <c r="L23" s="241">
        <v>1</v>
      </c>
      <c r="M23" s="242"/>
      <c r="N23" s="156" t="s">
        <v>1736</v>
      </c>
      <c r="O23" s="241"/>
      <c r="P23" s="156">
        <v>24</v>
      </c>
      <c r="Q23" s="156" t="s">
        <v>1736</v>
      </c>
      <c r="R23" s="241"/>
      <c r="S23" s="156">
        <v>1</v>
      </c>
      <c r="T23" s="156" t="s">
        <v>975</v>
      </c>
      <c r="U23" s="241">
        <v>2</v>
      </c>
      <c r="V23" s="156">
        <v>0</v>
      </c>
      <c r="W23" s="156" t="s">
        <v>975</v>
      </c>
      <c r="X23" s="109"/>
      <c r="Y23" s="156">
        <v>0</v>
      </c>
      <c r="Z23" s="156" t="s">
        <v>975</v>
      </c>
      <c r="AA23" s="241"/>
      <c r="AB23" s="242">
        <v>2</v>
      </c>
      <c r="AC23" s="156" t="s">
        <v>1736</v>
      </c>
      <c r="AD23" s="241"/>
      <c r="AE23" s="157">
        <v>6</v>
      </c>
      <c r="AF23" s="101" t="s">
        <v>1736</v>
      </c>
      <c r="AG23" s="109"/>
      <c r="AH23" s="242">
        <v>1</v>
      </c>
      <c r="AI23" s="156" t="s">
        <v>1736</v>
      </c>
      <c r="AJ23" s="241"/>
      <c r="AK23" s="242">
        <v>2</v>
      </c>
      <c r="AL23" s="156" t="s">
        <v>975</v>
      </c>
      <c r="AM23" s="241">
        <v>2</v>
      </c>
      <c r="AN23" s="244"/>
      <c r="AO23" s="156" t="s">
        <v>1736</v>
      </c>
      <c r="AP23" s="241" t="s">
        <v>1736</v>
      </c>
      <c r="AQ23" s="156" t="s">
        <v>1736</v>
      </c>
      <c r="AR23" s="241" t="s">
        <v>1736</v>
      </c>
      <c r="AS23" s="156" t="s">
        <v>1736</v>
      </c>
      <c r="AT23" s="241" t="s">
        <v>1736</v>
      </c>
      <c r="AU23" s="245" t="s">
        <v>975</v>
      </c>
      <c r="AV23" s="245" t="s">
        <v>975</v>
      </c>
      <c r="AW23" s="245" t="s">
        <v>975</v>
      </c>
      <c r="AX23" s="245" t="s">
        <v>975</v>
      </c>
      <c r="AY23" s="51"/>
      <c r="AZ23" s="253" t="s">
        <v>975</v>
      </c>
      <c r="BA23" s="246" t="s">
        <v>1611</v>
      </c>
      <c r="BB23" s="254" t="s">
        <v>1611</v>
      </c>
      <c r="BC23" s="247" t="s">
        <v>1611</v>
      </c>
      <c r="BD23" s="51"/>
      <c r="BE23" s="249"/>
      <c r="BF23" s="249"/>
      <c r="BG23" s="249"/>
      <c r="BH23" s="249"/>
      <c r="BI23" s="250"/>
      <c r="BJ23" s="119"/>
      <c r="BK23" s="57"/>
      <c r="BL23" s="70"/>
      <c r="BM23" s="57"/>
      <c r="BN23" s="70"/>
      <c r="BO23" s="57"/>
      <c r="BP23" s="70"/>
      <c r="BQ23" s="57"/>
      <c r="BR23" s="57"/>
      <c r="BS23" s="69"/>
      <c r="BT23" s="257"/>
      <c r="BU23" s="63"/>
      <c r="BV23" s="65"/>
      <c r="BW23" s="51"/>
      <c r="BX23" s="51"/>
      <c r="BY23" s="51"/>
      <c r="BZ23" s="257"/>
      <c r="CA23" s="244"/>
      <c r="CB23" s="239"/>
    </row>
    <row r="24" spans="1:80" s="9" customFormat="1" ht="38.25" customHeight="1">
      <c r="A24" s="239">
        <v>22</v>
      </c>
      <c r="B24" s="82" t="str">
        <f>'Full details'!B24</f>
        <v>Egypt</v>
      </c>
      <c r="C24" s="240" t="str">
        <f>'Full details'!C24</f>
        <v>Menya University (no questionnaire returned)</v>
      </c>
      <c r="D24" s="51"/>
      <c r="E24" s="51"/>
      <c r="F24" s="65"/>
      <c r="G24" s="156"/>
      <c r="H24" s="156"/>
      <c r="I24" s="241"/>
      <c r="J24" s="242"/>
      <c r="K24" s="156"/>
      <c r="L24" s="241"/>
      <c r="M24" s="242"/>
      <c r="N24" s="156"/>
      <c r="O24" s="241"/>
      <c r="P24" s="156"/>
      <c r="Q24" s="156"/>
      <c r="R24" s="241"/>
      <c r="S24" s="156"/>
      <c r="T24" s="156"/>
      <c r="U24" s="241"/>
      <c r="V24" s="156"/>
      <c r="W24" s="156"/>
      <c r="X24" s="109"/>
      <c r="Y24" s="156"/>
      <c r="Z24" s="156"/>
      <c r="AA24" s="241"/>
      <c r="AB24" s="242"/>
      <c r="AC24" s="156"/>
      <c r="AD24" s="241"/>
      <c r="AE24" s="157"/>
      <c r="AF24" s="101"/>
      <c r="AG24" s="109"/>
      <c r="AH24" s="242"/>
      <c r="AI24" s="156"/>
      <c r="AJ24" s="241"/>
      <c r="AK24" s="242"/>
      <c r="AL24" s="156"/>
      <c r="AM24" s="241"/>
      <c r="AN24" s="244"/>
      <c r="AO24" s="156"/>
      <c r="AP24" s="241"/>
      <c r="AQ24" s="156"/>
      <c r="AR24" s="241"/>
      <c r="AS24" s="156"/>
      <c r="AT24" s="241"/>
      <c r="AU24" s="245"/>
      <c r="AV24" s="245"/>
      <c r="AW24" s="245"/>
      <c r="AX24" s="245"/>
      <c r="AY24" s="51"/>
      <c r="AZ24" s="253"/>
      <c r="BA24" s="246"/>
      <c r="BB24" s="254"/>
      <c r="BC24" s="247"/>
      <c r="BD24" s="51"/>
      <c r="BE24" s="249"/>
      <c r="BF24" s="249"/>
      <c r="BG24" s="249"/>
      <c r="BH24" s="249"/>
      <c r="BI24" s="250"/>
      <c r="BJ24" s="119"/>
      <c r="BK24" s="57"/>
      <c r="BL24" s="70"/>
      <c r="BM24" s="57"/>
      <c r="BN24" s="70"/>
      <c r="BO24" s="57"/>
      <c r="BP24" s="70"/>
      <c r="BQ24" s="57"/>
      <c r="BR24" s="57"/>
      <c r="BS24" s="69"/>
      <c r="BT24" s="257"/>
      <c r="BU24" s="63"/>
      <c r="BV24" s="65"/>
      <c r="BW24" s="51"/>
      <c r="BX24" s="51"/>
      <c r="BY24" s="51"/>
      <c r="BZ24" s="257"/>
      <c r="CA24" s="244"/>
      <c r="CB24" s="239"/>
    </row>
    <row r="25" spans="1:80" s="9" customFormat="1" ht="12.75">
      <c r="A25" s="239">
        <v>23</v>
      </c>
      <c r="B25" s="82" t="str">
        <f>'Full details'!B25</f>
        <v>Egypt</v>
      </c>
      <c r="C25" s="240" t="str">
        <f>'Full details'!C25</f>
        <v>Souhag School of Medicine (no questionnaire returned)</v>
      </c>
      <c r="D25" s="156"/>
      <c r="E25" s="156"/>
      <c r="F25" s="241"/>
      <c r="G25" s="156"/>
      <c r="H25" s="156"/>
      <c r="I25" s="241"/>
      <c r="J25" s="242"/>
      <c r="K25" s="156"/>
      <c r="L25" s="241"/>
      <c r="M25" s="242"/>
      <c r="N25" s="156"/>
      <c r="O25" s="241"/>
      <c r="P25" s="156"/>
      <c r="Q25" s="156"/>
      <c r="R25" s="241"/>
      <c r="S25" s="156"/>
      <c r="T25" s="156"/>
      <c r="U25" s="241"/>
      <c r="V25" s="156"/>
      <c r="W25" s="156"/>
      <c r="X25" s="109"/>
      <c r="Y25" s="156"/>
      <c r="Z25" s="156"/>
      <c r="AA25" s="241"/>
      <c r="AB25" s="242"/>
      <c r="AC25" s="156"/>
      <c r="AD25" s="241"/>
      <c r="AE25" s="157"/>
      <c r="AF25" s="101"/>
      <c r="AG25" s="109"/>
      <c r="AH25" s="242"/>
      <c r="AI25" s="156"/>
      <c r="AJ25" s="241"/>
      <c r="AK25" s="242"/>
      <c r="AL25" s="156"/>
      <c r="AM25" s="241"/>
      <c r="AN25" s="244"/>
      <c r="AO25" s="156"/>
      <c r="AP25" s="241"/>
      <c r="AQ25" s="156"/>
      <c r="AR25" s="241"/>
      <c r="AS25" s="156"/>
      <c r="AT25" s="241"/>
      <c r="AU25" s="245"/>
      <c r="AV25" s="245"/>
      <c r="AW25" s="245"/>
      <c r="AX25" s="245"/>
      <c r="AY25" s="51"/>
      <c r="AZ25" s="253"/>
      <c r="BA25" s="246"/>
      <c r="BB25" s="246"/>
      <c r="BC25" s="247"/>
      <c r="BD25" s="51"/>
      <c r="BE25" s="249"/>
      <c r="BF25" s="249"/>
      <c r="BG25" s="249"/>
      <c r="BH25" s="249"/>
      <c r="BI25" s="250"/>
      <c r="BJ25" s="119"/>
      <c r="BK25" s="57"/>
      <c r="BL25" s="70"/>
      <c r="BM25" s="57"/>
      <c r="BN25" s="70"/>
      <c r="BO25" s="57"/>
      <c r="BP25" s="70"/>
      <c r="BQ25" s="57"/>
      <c r="BR25" s="57"/>
      <c r="BS25" s="69"/>
      <c r="BT25" s="257"/>
      <c r="BU25" s="63"/>
      <c r="BV25" s="65"/>
      <c r="BW25" s="51"/>
      <c r="BX25" s="51"/>
      <c r="BY25" s="51"/>
      <c r="BZ25" s="257"/>
      <c r="CA25" s="244"/>
      <c r="CB25" s="239"/>
    </row>
    <row r="26" spans="1:80" s="9" customFormat="1" ht="12.75">
      <c r="A26" s="239">
        <v>24</v>
      </c>
      <c r="B26" s="82" t="str">
        <f>'Full details'!B26</f>
        <v>Eritrea</v>
      </c>
      <c r="C26" s="240" t="str">
        <f>'Full details'!C26</f>
        <v>University of Asmara (no questionnaire returned)</v>
      </c>
      <c r="D26" s="156"/>
      <c r="E26" s="156"/>
      <c r="F26" s="241"/>
      <c r="G26" s="156"/>
      <c r="H26" s="156"/>
      <c r="I26" s="241"/>
      <c r="J26" s="242"/>
      <c r="K26" s="156"/>
      <c r="L26" s="241"/>
      <c r="M26" s="242"/>
      <c r="N26" s="156"/>
      <c r="O26" s="241"/>
      <c r="P26" s="156"/>
      <c r="Q26" s="156"/>
      <c r="R26" s="241"/>
      <c r="S26" s="156"/>
      <c r="T26" s="156"/>
      <c r="U26" s="241"/>
      <c r="V26" s="156"/>
      <c r="W26" s="156"/>
      <c r="X26" s="241"/>
      <c r="Y26" s="156"/>
      <c r="Z26" s="156"/>
      <c r="AA26" s="241"/>
      <c r="AB26" s="242"/>
      <c r="AC26" s="156"/>
      <c r="AD26" s="241"/>
      <c r="AE26" s="157"/>
      <c r="AF26" s="156"/>
      <c r="AG26" s="241"/>
      <c r="AH26" s="242"/>
      <c r="AI26" s="156"/>
      <c r="AJ26" s="241"/>
      <c r="AK26" s="242"/>
      <c r="AL26" s="156"/>
      <c r="AM26" s="241"/>
      <c r="AN26" s="244"/>
      <c r="AO26" s="156"/>
      <c r="AP26" s="241"/>
      <c r="AQ26" s="156"/>
      <c r="AR26" s="241"/>
      <c r="AS26" s="156"/>
      <c r="AT26" s="241"/>
      <c r="AU26" s="245"/>
      <c r="AV26" s="245"/>
      <c r="AW26" s="245"/>
      <c r="AX26" s="245"/>
      <c r="AY26" s="51"/>
      <c r="AZ26" s="245"/>
      <c r="BA26" s="246"/>
      <c r="BB26" s="246"/>
      <c r="BC26" s="247"/>
      <c r="BD26" s="51"/>
      <c r="BE26" s="249"/>
      <c r="BF26" s="249"/>
      <c r="BG26" s="249"/>
      <c r="BH26" s="249"/>
      <c r="BI26" s="250"/>
      <c r="BJ26" s="119"/>
      <c r="BK26" s="57"/>
      <c r="BL26" s="70"/>
      <c r="BM26" s="57"/>
      <c r="BN26" s="70"/>
      <c r="BO26" s="57"/>
      <c r="BP26" s="70"/>
      <c r="BQ26" s="57"/>
      <c r="BR26" s="57"/>
      <c r="BS26" s="69"/>
      <c r="BT26" s="257"/>
      <c r="BU26" s="63"/>
      <c r="BV26" s="65"/>
      <c r="BW26" s="51"/>
      <c r="BX26" s="51"/>
      <c r="BY26" s="239"/>
      <c r="BZ26" s="257"/>
      <c r="CA26" s="244"/>
      <c r="CB26" s="239"/>
    </row>
    <row r="27" spans="1:80" s="9" customFormat="1" ht="40.5" customHeight="1">
      <c r="A27" s="239">
        <v>25</v>
      </c>
      <c r="B27" s="82" t="str">
        <f>'Full details'!B27</f>
        <v>Ethiopia</v>
      </c>
      <c r="C27" s="240" t="str">
        <f>'Full details'!C27</f>
        <v>Addis Ababa University</v>
      </c>
      <c r="D27" s="156">
        <v>1</v>
      </c>
      <c r="E27" s="156" t="s">
        <v>975</v>
      </c>
      <c r="F27" s="241">
        <v>3</v>
      </c>
      <c r="G27" s="101"/>
      <c r="H27" s="101"/>
      <c r="I27" s="109"/>
      <c r="J27" s="242">
        <v>0</v>
      </c>
      <c r="K27" s="156" t="s">
        <v>975</v>
      </c>
      <c r="L27" s="241">
        <v>2</v>
      </c>
      <c r="M27" s="242">
        <v>1</v>
      </c>
      <c r="N27" s="156" t="s">
        <v>975</v>
      </c>
      <c r="O27" s="241">
        <v>4</v>
      </c>
      <c r="P27" s="156">
        <v>12</v>
      </c>
      <c r="Q27" s="156" t="s">
        <v>975</v>
      </c>
      <c r="R27" s="241">
        <v>20</v>
      </c>
      <c r="S27" s="156">
        <v>1</v>
      </c>
      <c r="T27" s="156" t="s">
        <v>975</v>
      </c>
      <c r="U27" s="241">
        <v>3</v>
      </c>
      <c r="V27" s="156">
        <v>5</v>
      </c>
      <c r="W27" s="156" t="s">
        <v>975</v>
      </c>
      <c r="X27" s="241">
        <v>10</v>
      </c>
      <c r="Y27" s="156">
        <v>0</v>
      </c>
      <c r="Z27" s="101"/>
      <c r="AA27" s="109"/>
      <c r="AB27" s="108"/>
      <c r="AC27" s="156" t="s">
        <v>975</v>
      </c>
      <c r="AD27" s="109"/>
      <c r="AE27" s="157">
        <v>10</v>
      </c>
      <c r="AF27" s="156" t="s">
        <v>975</v>
      </c>
      <c r="AG27" s="109"/>
      <c r="AH27" s="242">
        <v>1</v>
      </c>
      <c r="AI27" s="156" t="s">
        <v>975</v>
      </c>
      <c r="AJ27" s="241">
        <v>3</v>
      </c>
      <c r="AK27" s="242">
        <v>1</v>
      </c>
      <c r="AL27" s="156" t="s">
        <v>975</v>
      </c>
      <c r="AM27" s="241">
        <v>2</v>
      </c>
      <c r="AN27" s="244"/>
      <c r="AO27" s="156" t="s">
        <v>975</v>
      </c>
      <c r="AP27" s="241" t="s">
        <v>1736</v>
      </c>
      <c r="AQ27" s="156" t="s">
        <v>975</v>
      </c>
      <c r="AR27" s="241" t="s">
        <v>1736</v>
      </c>
      <c r="AS27" s="156" t="s">
        <v>975</v>
      </c>
      <c r="AT27" s="241" t="s">
        <v>1736</v>
      </c>
      <c r="AU27" s="245" t="s">
        <v>975</v>
      </c>
      <c r="AV27" s="245" t="s">
        <v>975</v>
      </c>
      <c r="AW27" s="245" t="s">
        <v>975</v>
      </c>
      <c r="AX27" s="245" t="s">
        <v>975</v>
      </c>
      <c r="AY27" s="51"/>
      <c r="AZ27" s="245" t="s">
        <v>1736</v>
      </c>
      <c r="BA27" s="246">
        <v>0.9</v>
      </c>
      <c r="BB27" s="246">
        <v>0.07</v>
      </c>
      <c r="BC27" s="247" t="s">
        <v>977</v>
      </c>
      <c r="BD27" s="51"/>
      <c r="BE27" s="249">
        <v>0</v>
      </c>
      <c r="BF27" s="249">
        <v>9</v>
      </c>
      <c r="BG27" s="249">
        <v>13</v>
      </c>
      <c r="BH27" s="249">
        <v>0</v>
      </c>
      <c r="BI27" s="250">
        <v>0</v>
      </c>
      <c r="BJ27" s="119">
        <v>0</v>
      </c>
      <c r="BK27" s="57">
        <v>0</v>
      </c>
      <c r="BL27" s="70">
        <v>5</v>
      </c>
      <c r="BM27" s="109"/>
      <c r="BN27" s="70">
        <v>5</v>
      </c>
      <c r="BO27" s="109"/>
      <c r="BP27" s="70">
        <v>0</v>
      </c>
      <c r="BQ27" s="57">
        <v>0</v>
      </c>
      <c r="BR27" s="57">
        <v>0</v>
      </c>
      <c r="BS27" s="69">
        <v>0</v>
      </c>
      <c r="BT27" s="257"/>
      <c r="BU27" s="63" t="s">
        <v>1404</v>
      </c>
      <c r="BV27" s="65" t="s">
        <v>1520</v>
      </c>
      <c r="BW27" s="51" t="s">
        <v>1521</v>
      </c>
      <c r="BX27" s="239"/>
      <c r="BY27" s="239" t="s">
        <v>1736</v>
      </c>
      <c r="BZ27" s="257" t="s">
        <v>1736</v>
      </c>
      <c r="CA27" s="244" t="s">
        <v>1443</v>
      </c>
      <c r="CB27" s="239"/>
    </row>
    <row r="28" spans="1:80" s="9" customFormat="1" ht="12.75">
      <c r="A28" s="239">
        <v>26</v>
      </c>
      <c r="B28" s="82" t="str">
        <f>'Full details'!B28</f>
        <v>Ethiopia</v>
      </c>
      <c r="C28" s="240" t="str">
        <f>'Full details'!C28</f>
        <v>University of Jimma (no questionnaire returned)</v>
      </c>
      <c r="D28" s="156"/>
      <c r="E28" s="156"/>
      <c r="F28" s="241"/>
      <c r="G28" s="101"/>
      <c r="H28" s="101"/>
      <c r="I28" s="109"/>
      <c r="J28" s="242"/>
      <c r="K28" s="156"/>
      <c r="L28" s="241"/>
      <c r="M28" s="242"/>
      <c r="N28" s="156"/>
      <c r="O28" s="241"/>
      <c r="P28" s="156"/>
      <c r="Q28" s="156"/>
      <c r="R28" s="241"/>
      <c r="S28" s="156"/>
      <c r="T28" s="156"/>
      <c r="U28" s="241"/>
      <c r="V28" s="156"/>
      <c r="W28" s="156"/>
      <c r="X28" s="241"/>
      <c r="Y28" s="156"/>
      <c r="Z28" s="101"/>
      <c r="AA28" s="109"/>
      <c r="AB28" s="108"/>
      <c r="AC28" s="156"/>
      <c r="AD28" s="109"/>
      <c r="AE28" s="157"/>
      <c r="AF28" s="156"/>
      <c r="AG28" s="109"/>
      <c r="AH28" s="242"/>
      <c r="AI28" s="156"/>
      <c r="AJ28" s="241"/>
      <c r="AK28" s="242"/>
      <c r="AL28" s="156"/>
      <c r="AM28" s="241"/>
      <c r="AN28" s="244"/>
      <c r="AO28" s="156"/>
      <c r="AP28" s="241"/>
      <c r="AQ28" s="156"/>
      <c r="AR28" s="241"/>
      <c r="AS28" s="156"/>
      <c r="AT28" s="241"/>
      <c r="AU28" s="245"/>
      <c r="AV28" s="245"/>
      <c r="AW28" s="245"/>
      <c r="AX28" s="245"/>
      <c r="AY28" s="51"/>
      <c r="AZ28" s="245"/>
      <c r="BA28" s="246"/>
      <c r="BB28" s="246"/>
      <c r="BC28" s="247"/>
      <c r="BD28" s="51"/>
      <c r="BE28" s="249"/>
      <c r="BF28" s="249"/>
      <c r="BG28" s="249"/>
      <c r="BH28" s="249"/>
      <c r="BI28" s="250"/>
      <c r="BJ28" s="119"/>
      <c r="BK28" s="57"/>
      <c r="BL28" s="70"/>
      <c r="BM28" s="109"/>
      <c r="BN28" s="70"/>
      <c r="BO28" s="109"/>
      <c r="BP28" s="70"/>
      <c r="BQ28" s="57"/>
      <c r="BR28" s="57"/>
      <c r="BS28" s="69"/>
      <c r="BT28" s="257"/>
      <c r="BU28" s="63"/>
      <c r="BV28" s="65"/>
      <c r="BW28" s="51"/>
      <c r="BX28" s="239"/>
      <c r="BY28" s="239"/>
      <c r="BZ28" s="257"/>
      <c r="CA28" s="244"/>
      <c r="CB28" s="239"/>
    </row>
    <row r="29" spans="1:80" s="9" customFormat="1" ht="12.75">
      <c r="A29" s="239">
        <v>27</v>
      </c>
      <c r="B29" s="82" t="str">
        <f>'Full details'!B29</f>
        <v>Ethiopia</v>
      </c>
      <c r="C29" s="240" t="str">
        <f>'Full details'!C29</f>
        <v>University of Gonder (no questionnaire returned)</v>
      </c>
      <c r="D29" s="156"/>
      <c r="E29" s="156"/>
      <c r="F29" s="241"/>
      <c r="G29" s="101"/>
      <c r="H29" s="101"/>
      <c r="I29" s="109"/>
      <c r="J29" s="242"/>
      <c r="K29" s="156"/>
      <c r="L29" s="241"/>
      <c r="M29" s="242"/>
      <c r="N29" s="156"/>
      <c r="O29" s="241"/>
      <c r="P29" s="156"/>
      <c r="Q29" s="156"/>
      <c r="R29" s="241"/>
      <c r="S29" s="156"/>
      <c r="T29" s="156"/>
      <c r="U29" s="241"/>
      <c r="V29" s="156"/>
      <c r="W29" s="156"/>
      <c r="X29" s="241"/>
      <c r="Y29" s="156"/>
      <c r="Z29" s="101"/>
      <c r="AA29" s="109"/>
      <c r="AB29" s="108"/>
      <c r="AC29" s="156"/>
      <c r="AD29" s="109"/>
      <c r="AE29" s="157"/>
      <c r="AF29" s="156"/>
      <c r="AG29" s="109"/>
      <c r="AH29" s="242"/>
      <c r="AI29" s="156"/>
      <c r="AJ29" s="241"/>
      <c r="AK29" s="242"/>
      <c r="AL29" s="156"/>
      <c r="AM29" s="241"/>
      <c r="AN29" s="244"/>
      <c r="AO29" s="156"/>
      <c r="AP29" s="241"/>
      <c r="AQ29" s="156"/>
      <c r="AR29" s="241"/>
      <c r="AS29" s="156"/>
      <c r="AT29" s="241"/>
      <c r="AU29" s="245"/>
      <c r="AV29" s="245"/>
      <c r="AW29" s="245"/>
      <c r="AX29" s="245"/>
      <c r="AY29" s="51"/>
      <c r="AZ29" s="245"/>
      <c r="BA29" s="246"/>
      <c r="BB29" s="246"/>
      <c r="BC29" s="247"/>
      <c r="BD29" s="51"/>
      <c r="BE29" s="249"/>
      <c r="BF29" s="249"/>
      <c r="BG29" s="249"/>
      <c r="BH29" s="249"/>
      <c r="BI29" s="250"/>
      <c r="BJ29" s="119"/>
      <c r="BK29" s="57"/>
      <c r="BL29" s="70"/>
      <c r="BM29" s="109"/>
      <c r="BN29" s="70"/>
      <c r="BO29" s="109"/>
      <c r="BP29" s="70"/>
      <c r="BQ29" s="57"/>
      <c r="BR29" s="57"/>
      <c r="BS29" s="69"/>
      <c r="BT29" s="257"/>
      <c r="BU29" s="63"/>
      <c r="BV29" s="65"/>
      <c r="BW29" s="51"/>
      <c r="BX29" s="239"/>
      <c r="BY29" s="239"/>
      <c r="BZ29" s="257"/>
      <c r="CA29" s="244"/>
      <c r="CB29" s="239"/>
    </row>
    <row r="30" spans="1:80" ht="50.25" customHeight="1">
      <c r="A30" s="239">
        <v>28</v>
      </c>
      <c r="B30" s="82" t="str">
        <f>'Full details'!B30</f>
        <v>Ghana</v>
      </c>
      <c r="C30" s="240" t="str">
        <f>'Full details'!C30</f>
        <v>University of Ghana</v>
      </c>
      <c r="D30" s="156">
        <v>1</v>
      </c>
      <c r="E30" s="156" t="s">
        <v>975</v>
      </c>
      <c r="F30" s="241">
        <v>3</v>
      </c>
      <c r="G30" s="156">
        <v>0</v>
      </c>
      <c r="H30" s="156" t="s">
        <v>975</v>
      </c>
      <c r="I30" s="241">
        <v>1</v>
      </c>
      <c r="J30" s="242">
        <v>1</v>
      </c>
      <c r="K30" s="156" t="s">
        <v>975</v>
      </c>
      <c r="L30" s="241">
        <v>2</v>
      </c>
      <c r="M30" s="242">
        <v>13</v>
      </c>
      <c r="N30" s="156" t="s">
        <v>1736</v>
      </c>
      <c r="O30" s="241"/>
      <c r="P30" s="156">
        <v>9</v>
      </c>
      <c r="Q30" s="156" t="s">
        <v>975</v>
      </c>
      <c r="R30" s="241">
        <v>4</v>
      </c>
      <c r="S30" s="156">
        <v>3</v>
      </c>
      <c r="T30" s="156" t="s">
        <v>975</v>
      </c>
      <c r="U30" s="241">
        <v>5</v>
      </c>
      <c r="V30" s="156">
        <v>20</v>
      </c>
      <c r="W30" s="156" t="s">
        <v>975</v>
      </c>
      <c r="X30" s="241">
        <v>50</v>
      </c>
      <c r="Y30" s="156">
        <v>0</v>
      </c>
      <c r="Z30" s="156" t="s">
        <v>975</v>
      </c>
      <c r="AA30" s="241">
        <v>50</v>
      </c>
      <c r="AB30" s="242">
        <v>10</v>
      </c>
      <c r="AC30" s="156" t="s">
        <v>975</v>
      </c>
      <c r="AD30" s="241">
        <v>5</v>
      </c>
      <c r="AE30" s="71"/>
      <c r="AF30" s="101"/>
      <c r="AG30" s="109"/>
      <c r="AH30" s="242">
        <v>2</v>
      </c>
      <c r="AI30" s="156" t="s">
        <v>975</v>
      </c>
      <c r="AJ30" s="241">
        <v>2</v>
      </c>
      <c r="AK30" s="242">
        <v>1</v>
      </c>
      <c r="AL30" s="156" t="s">
        <v>975</v>
      </c>
      <c r="AM30" s="241">
        <v>1</v>
      </c>
      <c r="AN30" s="39"/>
      <c r="AO30" s="156" t="s">
        <v>1736</v>
      </c>
      <c r="AP30" s="241" t="s">
        <v>1736</v>
      </c>
      <c r="AQ30" s="156" t="s">
        <v>1736</v>
      </c>
      <c r="AR30" s="241" t="s">
        <v>1736</v>
      </c>
      <c r="AS30" s="156" t="s">
        <v>1736</v>
      </c>
      <c r="AT30" s="241" t="s">
        <v>1736</v>
      </c>
      <c r="AU30" s="245" t="s">
        <v>975</v>
      </c>
      <c r="AV30" s="253"/>
      <c r="AW30" s="253"/>
      <c r="AX30" s="253"/>
      <c r="AY30" s="52"/>
      <c r="AZ30" s="245" t="s">
        <v>1736</v>
      </c>
      <c r="BA30" s="246">
        <v>0.98</v>
      </c>
      <c r="BB30" s="246">
        <v>0.02</v>
      </c>
      <c r="BC30" s="247">
        <v>0.98</v>
      </c>
      <c r="BD30" s="82" t="s">
        <v>116</v>
      </c>
      <c r="BE30" s="249">
        <v>0</v>
      </c>
      <c r="BF30" s="249">
        <v>0</v>
      </c>
      <c r="BG30" s="249">
        <v>0</v>
      </c>
      <c r="BH30" s="249">
        <v>5</v>
      </c>
      <c r="BI30" s="250">
        <v>0</v>
      </c>
      <c r="BJ30" s="119">
        <v>0</v>
      </c>
      <c r="BK30" s="57">
        <v>0</v>
      </c>
      <c r="BL30" s="70">
        <v>1</v>
      </c>
      <c r="BM30" s="57">
        <v>190000</v>
      </c>
      <c r="BN30" s="70">
        <v>3</v>
      </c>
      <c r="BO30" s="57">
        <v>50000</v>
      </c>
      <c r="BP30" s="70">
        <v>3</v>
      </c>
      <c r="BQ30" s="57">
        <v>100000</v>
      </c>
      <c r="BR30" s="57">
        <v>0</v>
      </c>
      <c r="BS30" s="69">
        <v>0</v>
      </c>
      <c r="BT30" s="158"/>
      <c r="BU30" s="73" t="s">
        <v>117</v>
      </c>
      <c r="BV30" s="96" t="s">
        <v>118</v>
      </c>
      <c r="BW30" s="82" t="s">
        <v>417</v>
      </c>
      <c r="BX30" s="82" t="s">
        <v>418</v>
      </c>
      <c r="BY30" s="52"/>
      <c r="BZ30" s="99"/>
      <c r="CA30" s="160" t="s">
        <v>1063</v>
      </c>
      <c r="CB30" s="82" t="s">
        <v>357</v>
      </c>
    </row>
    <row r="31" spans="1:80" s="9" customFormat="1" ht="49.5" customHeight="1">
      <c r="A31" s="239">
        <v>29</v>
      </c>
      <c r="B31" s="82" t="str">
        <f>'Full details'!B31</f>
        <v>Kenya</v>
      </c>
      <c r="C31" s="240" t="str">
        <f>'Full details'!C31</f>
        <v>African Medical and Research Foundation</v>
      </c>
      <c r="D31" s="156">
        <v>6</v>
      </c>
      <c r="E31" s="156" t="s">
        <v>1736</v>
      </c>
      <c r="F31" s="241"/>
      <c r="G31" s="156">
        <v>3</v>
      </c>
      <c r="H31" s="101" t="s">
        <v>1736</v>
      </c>
      <c r="I31" s="241"/>
      <c r="J31" s="242">
        <v>32</v>
      </c>
      <c r="K31" s="101" t="s">
        <v>1736</v>
      </c>
      <c r="L31" s="109"/>
      <c r="M31" s="56" t="s">
        <v>1783</v>
      </c>
      <c r="N31" s="156"/>
      <c r="O31" s="241"/>
      <c r="P31" s="70">
        <v>15</v>
      </c>
      <c r="Q31" s="156" t="s">
        <v>1736</v>
      </c>
      <c r="R31" s="241"/>
      <c r="S31" s="156">
        <v>4</v>
      </c>
      <c r="T31" s="156" t="s">
        <v>1736</v>
      </c>
      <c r="U31" s="241"/>
      <c r="V31" s="156">
        <v>50</v>
      </c>
      <c r="W31" s="156" t="s">
        <v>1736</v>
      </c>
      <c r="X31" s="241"/>
      <c r="Y31" s="156">
        <v>5000</v>
      </c>
      <c r="Z31" s="156" t="s">
        <v>1736</v>
      </c>
      <c r="AA31" s="241"/>
      <c r="AB31" s="108" t="s">
        <v>1784</v>
      </c>
      <c r="AC31" s="156" t="s">
        <v>1736</v>
      </c>
      <c r="AD31" s="241"/>
      <c r="AE31" s="71">
        <v>1</v>
      </c>
      <c r="AF31" s="156" t="s">
        <v>1736</v>
      </c>
      <c r="AG31" s="241"/>
      <c r="AH31" s="242">
        <v>6</v>
      </c>
      <c r="AI31" s="156" t="s">
        <v>1736</v>
      </c>
      <c r="AJ31" s="241"/>
      <c r="AK31" s="242">
        <v>5</v>
      </c>
      <c r="AL31" s="156" t="s">
        <v>1736</v>
      </c>
      <c r="AM31" s="241"/>
      <c r="AN31" s="62" t="s">
        <v>1305</v>
      </c>
      <c r="AO31" s="156" t="s">
        <v>1736</v>
      </c>
      <c r="AP31" s="241" t="s">
        <v>1736</v>
      </c>
      <c r="AQ31" s="156" t="s">
        <v>1736</v>
      </c>
      <c r="AR31" s="241" t="s">
        <v>1736</v>
      </c>
      <c r="AS31" s="156" t="s">
        <v>1736</v>
      </c>
      <c r="AT31" s="241" t="s">
        <v>1736</v>
      </c>
      <c r="AU31" s="245" t="s">
        <v>1736</v>
      </c>
      <c r="AV31" s="245" t="s">
        <v>1736</v>
      </c>
      <c r="AW31" s="245" t="s">
        <v>975</v>
      </c>
      <c r="AX31" s="245" t="s">
        <v>1736</v>
      </c>
      <c r="AY31" s="51" t="s">
        <v>1785</v>
      </c>
      <c r="AZ31" s="245" t="s">
        <v>1736</v>
      </c>
      <c r="BA31" s="246" t="s">
        <v>977</v>
      </c>
      <c r="BB31" s="246" t="s">
        <v>246</v>
      </c>
      <c r="BC31" s="247" t="s">
        <v>977</v>
      </c>
      <c r="BD31" s="51" t="s">
        <v>172</v>
      </c>
      <c r="BE31" s="249">
        <v>1</v>
      </c>
      <c r="BF31" s="249">
        <v>0</v>
      </c>
      <c r="BG31" s="249">
        <v>0</v>
      </c>
      <c r="BH31" s="249">
        <v>1</v>
      </c>
      <c r="BI31" s="250">
        <v>0</v>
      </c>
      <c r="BJ31" s="119"/>
      <c r="BK31" s="109"/>
      <c r="BL31" s="101"/>
      <c r="BM31" s="109"/>
      <c r="BN31" s="101"/>
      <c r="BO31" s="109"/>
      <c r="BP31" s="101"/>
      <c r="BQ31" s="109"/>
      <c r="BR31" s="109"/>
      <c r="BS31" s="100"/>
      <c r="BT31" s="257"/>
      <c r="BU31" s="63" t="s">
        <v>1786</v>
      </c>
      <c r="BV31" s="65" t="s">
        <v>1787</v>
      </c>
      <c r="BW31" s="52" t="s">
        <v>1788</v>
      </c>
      <c r="BX31" s="239" t="s">
        <v>172</v>
      </c>
      <c r="BY31" s="52" t="s">
        <v>1789</v>
      </c>
      <c r="BZ31" s="99"/>
      <c r="CA31" s="244" t="s">
        <v>1790</v>
      </c>
      <c r="CB31" s="239"/>
    </row>
    <row r="32" spans="1:80" s="9" customFormat="1" ht="61.5" customHeight="1">
      <c r="A32" s="239">
        <v>30</v>
      </c>
      <c r="B32" s="82" t="str">
        <f>'Full details'!B32</f>
        <v>Kenya</v>
      </c>
      <c r="C32" s="240" t="str">
        <f>'Full details'!C32</f>
        <v>University of Nairobi</v>
      </c>
      <c r="D32" s="156">
        <v>3</v>
      </c>
      <c r="E32" s="156" t="s">
        <v>975</v>
      </c>
      <c r="F32" s="109" t="s">
        <v>773</v>
      </c>
      <c r="G32" s="156">
        <v>0</v>
      </c>
      <c r="H32" s="156" t="s">
        <v>975</v>
      </c>
      <c r="I32" s="241">
        <v>2</v>
      </c>
      <c r="J32" s="242">
        <v>0</v>
      </c>
      <c r="K32" s="156" t="s">
        <v>975</v>
      </c>
      <c r="L32" s="241">
        <v>3</v>
      </c>
      <c r="M32" s="242">
        <v>1</v>
      </c>
      <c r="N32" s="156" t="s">
        <v>975</v>
      </c>
      <c r="O32" s="109" t="s">
        <v>177</v>
      </c>
      <c r="P32" s="156">
        <v>12</v>
      </c>
      <c r="Q32" s="156" t="s">
        <v>975</v>
      </c>
      <c r="R32" s="109" t="s">
        <v>771</v>
      </c>
      <c r="S32" s="156">
        <v>2</v>
      </c>
      <c r="T32" s="156" t="s">
        <v>975</v>
      </c>
      <c r="U32" s="109" t="s">
        <v>2049</v>
      </c>
      <c r="V32" s="70">
        <v>1</v>
      </c>
      <c r="W32" s="156" t="s">
        <v>975</v>
      </c>
      <c r="X32" s="241">
        <v>5</v>
      </c>
      <c r="Y32" s="156">
        <v>2</v>
      </c>
      <c r="Z32" s="156" t="s">
        <v>975</v>
      </c>
      <c r="AA32" s="109" t="s">
        <v>768</v>
      </c>
      <c r="AB32" s="242">
        <v>7</v>
      </c>
      <c r="AC32" s="156" t="s">
        <v>975</v>
      </c>
      <c r="AD32" s="241">
        <v>75</v>
      </c>
      <c r="AE32" s="157">
        <v>5</v>
      </c>
      <c r="AF32" s="156" t="s">
        <v>975</v>
      </c>
      <c r="AG32" s="251" t="s">
        <v>643</v>
      </c>
      <c r="AH32" s="242">
        <v>2</v>
      </c>
      <c r="AI32" s="101" t="s">
        <v>975</v>
      </c>
      <c r="AJ32" s="109" t="s">
        <v>773</v>
      </c>
      <c r="AK32" s="108" t="s">
        <v>197</v>
      </c>
      <c r="AL32" s="101" t="s">
        <v>975</v>
      </c>
      <c r="AM32" s="109" t="s">
        <v>773</v>
      </c>
      <c r="AN32" s="244"/>
      <c r="AO32" s="156" t="s">
        <v>1736</v>
      </c>
      <c r="AP32" s="241" t="s">
        <v>1736</v>
      </c>
      <c r="AQ32" s="156" t="s">
        <v>1736</v>
      </c>
      <c r="AR32" s="241" t="s">
        <v>1736</v>
      </c>
      <c r="AS32" s="156" t="s">
        <v>1736</v>
      </c>
      <c r="AT32" s="241" t="s">
        <v>1736</v>
      </c>
      <c r="AU32" s="245" t="s">
        <v>1736</v>
      </c>
      <c r="AV32" s="245" t="s">
        <v>1736</v>
      </c>
      <c r="AW32" s="245" t="s">
        <v>975</v>
      </c>
      <c r="AX32" s="245" t="s">
        <v>1736</v>
      </c>
      <c r="AY32" s="51" t="s">
        <v>39</v>
      </c>
      <c r="AZ32" s="253" t="s">
        <v>1736</v>
      </c>
      <c r="BA32" s="246" t="s">
        <v>40</v>
      </c>
      <c r="BB32" s="246" t="s">
        <v>41</v>
      </c>
      <c r="BC32" s="247" t="s">
        <v>42</v>
      </c>
      <c r="BD32" s="51" t="s">
        <v>43</v>
      </c>
      <c r="BE32" s="249">
        <v>4</v>
      </c>
      <c r="BF32" s="249">
        <v>6</v>
      </c>
      <c r="BG32" s="249">
        <v>3</v>
      </c>
      <c r="BH32" s="249">
        <v>8</v>
      </c>
      <c r="BI32" s="250">
        <v>2</v>
      </c>
      <c r="BJ32" s="119">
        <v>1</v>
      </c>
      <c r="BK32" s="109" t="s">
        <v>44</v>
      </c>
      <c r="BL32" s="70">
        <v>2</v>
      </c>
      <c r="BM32" s="57">
        <v>1200000</v>
      </c>
      <c r="BN32" s="70">
        <v>15</v>
      </c>
      <c r="BO32" s="57">
        <v>1000000</v>
      </c>
      <c r="BP32" s="70">
        <v>5</v>
      </c>
      <c r="BQ32" s="57">
        <v>95000</v>
      </c>
      <c r="BR32" s="57">
        <v>0</v>
      </c>
      <c r="BS32" s="69">
        <v>0</v>
      </c>
      <c r="BT32" s="257"/>
      <c r="BU32" s="63" t="s">
        <v>1182</v>
      </c>
      <c r="BV32" s="65" t="s">
        <v>1183</v>
      </c>
      <c r="BW32" s="51" t="s">
        <v>1184</v>
      </c>
      <c r="BX32" s="239" t="s">
        <v>1185</v>
      </c>
      <c r="BY32" s="239" t="s">
        <v>1186</v>
      </c>
      <c r="BZ32" s="99"/>
      <c r="CA32" s="244" t="s">
        <v>1790</v>
      </c>
      <c r="CB32" s="239"/>
    </row>
    <row r="33" spans="1:80" s="9" customFormat="1" ht="49.5" customHeight="1">
      <c r="A33" s="239">
        <v>31</v>
      </c>
      <c r="B33" s="82" t="str">
        <f>'Full details'!B33</f>
        <v>Kenya</v>
      </c>
      <c r="C33" s="240" t="str">
        <f>'Full details'!C33</f>
        <v>Moi University</v>
      </c>
      <c r="D33" s="156">
        <v>3</v>
      </c>
      <c r="E33" s="156" t="s">
        <v>975</v>
      </c>
      <c r="F33" s="241">
        <v>6</v>
      </c>
      <c r="G33" s="156">
        <v>1</v>
      </c>
      <c r="H33" s="156" t="s">
        <v>975</v>
      </c>
      <c r="I33" s="241">
        <v>3</v>
      </c>
      <c r="J33" s="242">
        <v>1</v>
      </c>
      <c r="K33" s="156" t="s">
        <v>975</v>
      </c>
      <c r="L33" s="241">
        <v>3</v>
      </c>
      <c r="M33" s="242">
        <v>4</v>
      </c>
      <c r="N33" s="156" t="s">
        <v>975</v>
      </c>
      <c r="O33" s="241">
        <v>10</v>
      </c>
      <c r="P33" s="156">
        <v>8</v>
      </c>
      <c r="Q33" s="156" t="s">
        <v>975</v>
      </c>
      <c r="R33" s="241">
        <v>12</v>
      </c>
      <c r="S33" s="156">
        <v>1</v>
      </c>
      <c r="T33" s="156" t="s">
        <v>975</v>
      </c>
      <c r="U33" s="241">
        <v>4</v>
      </c>
      <c r="V33" s="156">
        <v>5</v>
      </c>
      <c r="W33" s="156" t="s">
        <v>975</v>
      </c>
      <c r="X33" s="241">
        <v>15</v>
      </c>
      <c r="Y33" s="156">
        <v>2</v>
      </c>
      <c r="Z33" s="156" t="s">
        <v>975</v>
      </c>
      <c r="AA33" s="241">
        <v>10</v>
      </c>
      <c r="AB33" s="242">
        <v>6</v>
      </c>
      <c r="AC33" s="156" t="s">
        <v>975</v>
      </c>
      <c r="AD33" s="241">
        <v>20</v>
      </c>
      <c r="AE33" s="157">
        <v>7</v>
      </c>
      <c r="AF33" s="156" t="s">
        <v>975</v>
      </c>
      <c r="AG33" s="251" t="s">
        <v>644</v>
      </c>
      <c r="AH33" s="242">
        <v>1</v>
      </c>
      <c r="AI33" s="156" t="s">
        <v>975</v>
      </c>
      <c r="AJ33" s="241">
        <v>4</v>
      </c>
      <c r="AK33" s="242">
        <v>1</v>
      </c>
      <c r="AL33" s="156" t="s">
        <v>975</v>
      </c>
      <c r="AM33" s="241">
        <v>4</v>
      </c>
      <c r="AN33" s="244"/>
      <c r="AO33" s="156" t="s">
        <v>1736</v>
      </c>
      <c r="AP33" s="241" t="s">
        <v>1736</v>
      </c>
      <c r="AQ33" s="156" t="s">
        <v>975</v>
      </c>
      <c r="AR33" s="241" t="s">
        <v>1736</v>
      </c>
      <c r="AS33" s="156" t="s">
        <v>975</v>
      </c>
      <c r="AT33" s="241" t="s">
        <v>975</v>
      </c>
      <c r="AU33" s="245" t="s">
        <v>975</v>
      </c>
      <c r="AV33" s="245" t="s">
        <v>975</v>
      </c>
      <c r="AW33" s="245" t="s">
        <v>975</v>
      </c>
      <c r="AX33" s="245" t="s">
        <v>1736</v>
      </c>
      <c r="AY33" s="51" t="s">
        <v>504</v>
      </c>
      <c r="AZ33" s="245" t="s">
        <v>1736</v>
      </c>
      <c r="BA33" s="246">
        <v>0.1</v>
      </c>
      <c r="BB33" s="246">
        <v>0</v>
      </c>
      <c r="BC33" s="247">
        <v>2</v>
      </c>
      <c r="BD33" s="51" t="s">
        <v>245</v>
      </c>
      <c r="BE33" s="249" t="s">
        <v>246</v>
      </c>
      <c r="BF33" s="249" t="s">
        <v>246</v>
      </c>
      <c r="BG33" s="249" t="s">
        <v>246</v>
      </c>
      <c r="BH33" s="249" t="s">
        <v>246</v>
      </c>
      <c r="BI33" s="250" t="s">
        <v>246</v>
      </c>
      <c r="BJ33" s="119">
        <v>2</v>
      </c>
      <c r="BK33" s="109"/>
      <c r="BL33" s="70">
        <v>1</v>
      </c>
      <c r="BM33" s="109"/>
      <c r="BN33" s="70">
        <v>1</v>
      </c>
      <c r="BO33" s="109"/>
      <c r="BP33" s="70">
        <v>0</v>
      </c>
      <c r="BQ33" s="57">
        <v>0</v>
      </c>
      <c r="BR33" s="57">
        <v>0</v>
      </c>
      <c r="BS33" s="69">
        <v>0</v>
      </c>
      <c r="BT33" s="257"/>
      <c r="BU33" s="63" t="s">
        <v>247</v>
      </c>
      <c r="BV33" s="65" t="s">
        <v>248</v>
      </c>
      <c r="BW33" s="51" t="s">
        <v>249</v>
      </c>
      <c r="BX33" s="51" t="s">
        <v>494</v>
      </c>
      <c r="BY33" s="239" t="s">
        <v>1736</v>
      </c>
      <c r="BZ33" s="257" t="s">
        <v>975</v>
      </c>
      <c r="CA33" s="244" t="s">
        <v>1443</v>
      </c>
      <c r="CB33" s="239"/>
    </row>
    <row r="34" spans="1:80" s="9" customFormat="1" ht="49.5" customHeight="1">
      <c r="A34" s="239">
        <v>32</v>
      </c>
      <c r="B34" s="82" t="s">
        <v>983</v>
      </c>
      <c r="C34" s="240" t="str">
        <f>'Full details'!C34</f>
        <v>Aga Khan University</v>
      </c>
      <c r="D34" s="156"/>
      <c r="E34" s="156"/>
      <c r="F34" s="241"/>
      <c r="G34" s="156"/>
      <c r="H34" s="156"/>
      <c r="I34" s="241"/>
      <c r="J34" s="242"/>
      <c r="K34" s="156"/>
      <c r="L34" s="241"/>
      <c r="M34" s="242"/>
      <c r="N34" s="156"/>
      <c r="O34" s="241"/>
      <c r="P34" s="156"/>
      <c r="Q34" s="156"/>
      <c r="R34" s="241"/>
      <c r="S34" s="156"/>
      <c r="T34" s="156"/>
      <c r="U34" s="241"/>
      <c r="V34" s="156"/>
      <c r="W34" s="156"/>
      <c r="X34" s="241"/>
      <c r="Y34" s="156"/>
      <c r="Z34" s="156"/>
      <c r="AA34" s="241"/>
      <c r="AB34" s="242"/>
      <c r="AC34" s="156"/>
      <c r="AD34" s="241"/>
      <c r="AE34" s="157"/>
      <c r="AF34" s="156"/>
      <c r="AG34" s="251"/>
      <c r="AH34" s="242"/>
      <c r="AI34" s="156"/>
      <c r="AJ34" s="241"/>
      <c r="AK34" s="242"/>
      <c r="AL34" s="156"/>
      <c r="AM34" s="241"/>
      <c r="AN34" s="244"/>
      <c r="AO34" s="156"/>
      <c r="AP34" s="241"/>
      <c r="AQ34" s="156"/>
      <c r="AR34" s="241"/>
      <c r="AS34" s="156"/>
      <c r="AT34" s="241"/>
      <c r="AU34" s="245"/>
      <c r="AV34" s="245"/>
      <c r="AW34" s="245"/>
      <c r="AX34" s="245"/>
      <c r="AY34" s="51"/>
      <c r="AZ34" s="245"/>
      <c r="BA34" s="246"/>
      <c r="BB34" s="246"/>
      <c r="BC34" s="247"/>
      <c r="BD34" s="51"/>
      <c r="BE34" s="249"/>
      <c r="BF34" s="249"/>
      <c r="BG34" s="249"/>
      <c r="BH34" s="249"/>
      <c r="BI34" s="250"/>
      <c r="BJ34" s="119"/>
      <c r="BK34" s="109"/>
      <c r="BL34" s="70"/>
      <c r="BM34" s="109"/>
      <c r="BN34" s="70"/>
      <c r="BO34" s="109"/>
      <c r="BP34" s="70"/>
      <c r="BQ34" s="57"/>
      <c r="BR34" s="57"/>
      <c r="BS34" s="69"/>
      <c r="BT34" s="257"/>
      <c r="BU34" s="63"/>
      <c r="BV34" s="65"/>
      <c r="BW34" s="51"/>
      <c r="BX34" s="51"/>
      <c r="BY34" s="239"/>
      <c r="BZ34" s="257"/>
      <c r="CA34" s="244"/>
      <c r="CB34" s="239"/>
    </row>
    <row r="35" spans="1:80" s="9" customFormat="1" ht="12.75">
      <c r="A35" s="239">
        <v>33</v>
      </c>
      <c r="B35" s="82" t="str">
        <f>'Full details'!B35</f>
        <v>Madagascar</v>
      </c>
      <c r="C35" s="240" t="str">
        <f>'Full details'!C35</f>
        <v>NO INFORMATION</v>
      </c>
      <c r="D35" s="156"/>
      <c r="E35" s="156"/>
      <c r="F35" s="241"/>
      <c r="G35" s="156"/>
      <c r="H35" s="156"/>
      <c r="I35" s="241"/>
      <c r="J35" s="242"/>
      <c r="K35" s="156"/>
      <c r="L35" s="241"/>
      <c r="M35" s="242"/>
      <c r="N35" s="156"/>
      <c r="O35" s="241"/>
      <c r="P35" s="156"/>
      <c r="Q35" s="156"/>
      <c r="R35" s="241"/>
      <c r="S35" s="156"/>
      <c r="T35" s="156"/>
      <c r="U35" s="241"/>
      <c r="V35" s="156"/>
      <c r="W35" s="156"/>
      <c r="X35" s="241"/>
      <c r="Y35" s="156"/>
      <c r="Z35" s="156"/>
      <c r="AA35" s="241"/>
      <c r="AB35" s="242"/>
      <c r="AC35" s="156"/>
      <c r="AD35" s="241"/>
      <c r="AE35" s="157"/>
      <c r="AF35" s="156"/>
      <c r="AG35" s="251"/>
      <c r="AH35" s="242"/>
      <c r="AI35" s="156"/>
      <c r="AJ35" s="241"/>
      <c r="AK35" s="242"/>
      <c r="AL35" s="156"/>
      <c r="AM35" s="241"/>
      <c r="AN35" s="244"/>
      <c r="AO35" s="156"/>
      <c r="AP35" s="241"/>
      <c r="AQ35" s="156"/>
      <c r="AR35" s="241"/>
      <c r="AS35" s="156"/>
      <c r="AT35" s="241"/>
      <c r="AU35" s="245"/>
      <c r="AV35" s="245"/>
      <c r="AW35" s="245"/>
      <c r="AX35" s="245"/>
      <c r="AY35" s="51"/>
      <c r="AZ35" s="245"/>
      <c r="BA35" s="246"/>
      <c r="BB35" s="246"/>
      <c r="BC35" s="247"/>
      <c r="BD35" s="51"/>
      <c r="BE35" s="249"/>
      <c r="BF35" s="249"/>
      <c r="BG35" s="249"/>
      <c r="BH35" s="249"/>
      <c r="BI35" s="250"/>
      <c r="BJ35" s="119"/>
      <c r="BK35" s="57"/>
      <c r="BL35" s="70"/>
      <c r="BM35" s="57"/>
      <c r="BN35" s="70"/>
      <c r="BO35" s="57"/>
      <c r="BP35" s="70"/>
      <c r="BQ35" s="57"/>
      <c r="BR35" s="57"/>
      <c r="BS35" s="69"/>
      <c r="BT35" s="257"/>
      <c r="BU35" s="63"/>
      <c r="BV35" s="65"/>
      <c r="BW35" s="51"/>
      <c r="BX35" s="51"/>
      <c r="BY35" s="239"/>
      <c r="BZ35" s="257"/>
      <c r="CA35" s="244"/>
      <c r="CB35" s="239"/>
    </row>
    <row r="36" spans="1:80" s="9" customFormat="1" ht="74.25" customHeight="1">
      <c r="A36" s="239">
        <v>34</v>
      </c>
      <c r="B36" s="82" t="str">
        <f>'Full details'!B36</f>
        <v>Malawi</v>
      </c>
      <c r="C36" s="240" t="str">
        <f>'Full details'!C36</f>
        <v>University of Malawi</v>
      </c>
      <c r="D36" s="156"/>
      <c r="E36" s="156"/>
      <c r="F36" s="241"/>
      <c r="G36" s="156"/>
      <c r="H36" s="156"/>
      <c r="I36" s="241"/>
      <c r="J36" s="242"/>
      <c r="K36" s="156"/>
      <c r="L36" s="241"/>
      <c r="M36" s="242"/>
      <c r="N36" s="156"/>
      <c r="O36" s="241"/>
      <c r="P36" s="156"/>
      <c r="Q36" s="156"/>
      <c r="R36" s="241"/>
      <c r="S36" s="156"/>
      <c r="T36" s="156"/>
      <c r="U36" s="241"/>
      <c r="V36" s="156"/>
      <c r="W36" s="156"/>
      <c r="X36" s="241"/>
      <c r="Y36" s="156"/>
      <c r="Z36" s="156"/>
      <c r="AA36" s="241"/>
      <c r="AB36" s="242"/>
      <c r="AC36" s="156"/>
      <c r="AD36" s="241"/>
      <c r="AE36" s="157"/>
      <c r="AF36" s="156"/>
      <c r="AG36" s="251"/>
      <c r="AH36" s="242"/>
      <c r="AI36" s="156"/>
      <c r="AJ36" s="241"/>
      <c r="AK36" s="242"/>
      <c r="AL36" s="156"/>
      <c r="AM36" s="241"/>
      <c r="AN36" s="62"/>
      <c r="AO36" s="101"/>
      <c r="AP36" s="241"/>
      <c r="AQ36" s="101"/>
      <c r="AR36" s="241"/>
      <c r="AS36" s="101"/>
      <c r="AT36" s="241"/>
      <c r="AU36" s="245"/>
      <c r="AV36" s="245"/>
      <c r="AW36" s="245"/>
      <c r="AX36" s="245"/>
      <c r="AY36" s="51"/>
      <c r="AZ36" s="245"/>
      <c r="BA36" s="255"/>
      <c r="BB36" s="246"/>
      <c r="BC36" s="256"/>
      <c r="BD36" s="51"/>
      <c r="BE36" s="249"/>
      <c r="BF36" s="249"/>
      <c r="BG36" s="249"/>
      <c r="BH36" s="249"/>
      <c r="BI36" s="250"/>
      <c r="BJ36" s="119"/>
      <c r="BK36" s="57"/>
      <c r="BL36" s="70"/>
      <c r="BM36" s="57"/>
      <c r="BN36" s="70"/>
      <c r="BO36" s="57"/>
      <c r="BP36" s="70"/>
      <c r="BQ36" s="57"/>
      <c r="BR36" s="57"/>
      <c r="BS36" s="69"/>
      <c r="BT36" s="257"/>
      <c r="BU36" s="63"/>
      <c r="BV36" s="65"/>
      <c r="BW36" s="51"/>
      <c r="BX36" s="51"/>
      <c r="BY36" s="51"/>
      <c r="BZ36" s="257"/>
      <c r="CA36" s="244"/>
      <c r="CB36" s="239"/>
    </row>
    <row r="37" spans="1:80" s="9" customFormat="1" ht="21" customHeight="1">
      <c r="A37" s="239">
        <v>35</v>
      </c>
      <c r="B37" s="82" t="str">
        <f>'Full details'!B37</f>
        <v>Mauritania</v>
      </c>
      <c r="C37" s="240" t="str">
        <f>'Full details'!C37</f>
        <v>No postgrad training in PH</v>
      </c>
      <c r="D37" s="156"/>
      <c r="E37" s="156"/>
      <c r="F37" s="241"/>
      <c r="G37" s="156"/>
      <c r="H37" s="156"/>
      <c r="I37" s="241"/>
      <c r="J37" s="242"/>
      <c r="K37" s="156"/>
      <c r="L37" s="241"/>
      <c r="M37" s="242"/>
      <c r="N37" s="156"/>
      <c r="O37" s="241"/>
      <c r="P37" s="156"/>
      <c r="Q37" s="156"/>
      <c r="R37" s="241"/>
      <c r="S37" s="156"/>
      <c r="T37" s="156"/>
      <c r="U37" s="241"/>
      <c r="V37" s="156"/>
      <c r="W37" s="156"/>
      <c r="X37" s="241"/>
      <c r="Y37" s="156"/>
      <c r="Z37" s="156"/>
      <c r="AA37" s="241"/>
      <c r="AB37" s="242"/>
      <c r="AC37" s="156"/>
      <c r="AD37" s="241"/>
      <c r="AE37" s="157"/>
      <c r="AF37" s="156"/>
      <c r="AG37" s="251"/>
      <c r="AH37" s="242"/>
      <c r="AI37" s="156"/>
      <c r="AJ37" s="241"/>
      <c r="AK37" s="242"/>
      <c r="AL37" s="156"/>
      <c r="AM37" s="241"/>
      <c r="AN37" s="62"/>
      <c r="AO37" s="101"/>
      <c r="AP37" s="241"/>
      <c r="AQ37" s="101"/>
      <c r="AR37" s="241"/>
      <c r="AS37" s="101"/>
      <c r="AT37" s="241"/>
      <c r="AU37" s="245"/>
      <c r="AV37" s="245"/>
      <c r="AW37" s="245"/>
      <c r="AX37" s="245"/>
      <c r="AY37" s="51"/>
      <c r="AZ37" s="245"/>
      <c r="BA37" s="255"/>
      <c r="BB37" s="246"/>
      <c r="BC37" s="256"/>
      <c r="BD37" s="51"/>
      <c r="BE37" s="249"/>
      <c r="BF37" s="249"/>
      <c r="BG37" s="249"/>
      <c r="BH37" s="249"/>
      <c r="BI37" s="250"/>
      <c r="BJ37" s="119"/>
      <c r="BK37" s="57"/>
      <c r="BL37" s="70"/>
      <c r="BM37" s="57"/>
      <c r="BN37" s="70"/>
      <c r="BO37" s="57"/>
      <c r="BP37" s="70"/>
      <c r="BQ37" s="57"/>
      <c r="BR37" s="57"/>
      <c r="BS37" s="69"/>
      <c r="BT37" s="257"/>
      <c r="BU37" s="63"/>
      <c r="BV37" s="65"/>
      <c r="BW37" s="51"/>
      <c r="BX37" s="51"/>
      <c r="BY37" s="51"/>
      <c r="BZ37" s="257"/>
      <c r="CA37" s="244"/>
      <c r="CB37" s="239"/>
    </row>
    <row r="38" spans="1:80" s="9" customFormat="1" ht="35.25" customHeight="1">
      <c r="A38" s="239">
        <v>36</v>
      </c>
      <c r="B38" s="82" t="str">
        <f>'Full details'!B38</f>
        <v>Morocco</v>
      </c>
      <c r="C38" s="155" t="str">
        <f>'Full details'!C38</f>
        <v>Faculte de Medecine et de Pharmacie de Casablanca (no questionnaire returned)</v>
      </c>
      <c r="D38" s="156"/>
      <c r="E38" s="156"/>
      <c r="F38" s="241"/>
      <c r="G38" s="156"/>
      <c r="H38" s="156"/>
      <c r="I38" s="241"/>
      <c r="J38" s="242"/>
      <c r="K38" s="156"/>
      <c r="L38" s="241"/>
      <c r="M38" s="242"/>
      <c r="N38" s="156"/>
      <c r="O38" s="241"/>
      <c r="P38" s="156"/>
      <c r="Q38" s="156"/>
      <c r="R38" s="241"/>
      <c r="S38" s="156"/>
      <c r="T38" s="156"/>
      <c r="U38" s="241"/>
      <c r="V38" s="156"/>
      <c r="W38" s="156"/>
      <c r="X38" s="241"/>
      <c r="Y38" s="156"/>
      <c r="Z38" s="156"/>
      <c r="AA38" s="241"/>
      <c r="AB38" s="242"/>
      <c r="AC38" s="156"/>
      <c r="AD38" s="241"/>
      <c r="AE38" s="157"/>
      <c r="AF38" s="156"/>
      <c r="AG38" s="251"/>
      <c r="AH38" s="242"/>
      <c r="AI38" s="156"/>
      <c r="AJ38" s="241"/>
      <c r="AK38" s="242"/>
      <c r="AL38" s="156"/>
      <c r="AM38" s="241"/>
      <c r="AN38" s="62"/>
      <c r="AO38" s="101"/>
      <c r="AP38" s="241"/>
      <c r="AQ38" s="101"/>
      <c r="AR38" s="241"/>
      <c r="AS38" s="101"/>
      <c r="AT38" s="241"/>
      <c r="AU38" s="245"/>
      <c r="AV38" s="245"/>
      <c r="AW38" s="245"/>
      <c r="AX38" s="245"/>
      <c r="AY38" s="51"/>
      <c r="AZ38" s="245"/>
      <c r="BA38" s="255"/>
      <c r="BB38" s="246"/>
      <c r="BC38" s="256"/>
      <c r="BD38" s="51"/>
      <c r="BE38" s="249"/>
      <c r="BF38" s="249"/>
      <c r="BG38" s="249"/>
      <c r="BH38" s="249"/>
      <c r="BI38" s="250"/>
      <c r="BJ38" s="119"/>
      <c r="BK38" s="57"/>
      <c r="BL38" s="70"/>
      <c r="BM38" s="57"/>
      <c r="BN38" s="70"/>
      <c r="BO38" s="57"/>
      <c r="BP38" s="70"/>
      <c r="BQ38" s="57"/>
      <c r="BR38" s="57"/>
      <c r="BS38" s="69"/>
      <c r="BT38" s="257"/>
      <c r="BU38" s="63"/>
      <c r="BV38" s="65"/>
      <c r="BW38" s="51"/>
      <c r="BX38" s="51"/>
      <c r="BY38" s="51"/>
      <c r="BZ38" s="257"/>
      <c r="CA38" s="244"/>
      <c r="CB38" s="239"/>
    </row>
    <row r="39" spans="1:80" s="9" customFormat="1" ht="33.75" customHeight="1">
      <c r="A39" s="239">
        <v>37</v>
      </c>
      <c r="B39" s="82" t="str">
        <f>'Full details'!B39</f>
        <v>Morocco</v>
      </c>
      <c r="C39" s="155" t="str">
        <f>'Full details'!C39</f>
        <v>Faculte de Medecine et de Pharmacie de Rabat (no questionnaire returned)</v>
      </c>
      <c r="D39" s="156"/>
      <c r="E39" s="156"/>
      <c r="F39" s="241"/>
      <c r="G39" s="156"/>
      <c r="H39" s="156"/>
      <c r="I39" s="241"/>
      <c r="J39" s="242"/>
      <c r="K39" s="156"/>
      <c r="L39" s="241"/>
      <c r="M39" s="242"/>
      <c r="N39" s="156"/>
      <c r="O39" s="241"/>
      <c r="P39" s="156"/>
      <c r="Q39" s="156"/>
      <c r="R39" s="241"/>
      <c r="S39" s="156"/>
      <c r="T39" s="156"/>
      <c r="U39" s="241"/>
      <c r="V39" s="156"/>
      <c r="W39" s="156"/>
      <c r="X39" s="241"/>
      <c r="Y39" s="156"/>
      <c r="Z39" s="156"/>
      <c r="AA39" s="241"/>
      <c r="AB39" s="242"/>
      <c r="AC39" s="156"/>
      <c r="AD39" s="241"/>
      <c r="AE39" s="157"/>
      <c r="AF39" s="156"/>
      <c r="AG39" s="251"/>
      <c r="AH39" s="242"/>
      <c r="AI39" s="156"/>
      <c r="AJ39" s="241"/>
      <c r="AK39" s="242"/>
      <c r="AL39" s="156"/>
      <c r="AM39" s="241"/>
      <c r="AN39" s="62"/>
      <c r="AO39" s="101"/>
      <c r="AP39" s="241"/>
      <c r="AQ39" s="101"/>
      <c r="AR39" s="241"/>
      <c r="AS39" s="101"/>
      <c r="AT39" s="241"/>
      <c r="AU39" s="245"/>
      <c r="AV39" s="245"/>
      <c r="AW39" s="245"/>
      <c r="AX39" s="245"/>
      <c r="AY39" s="51"/>
      <c r="AZ39" s="245"/>
      <c r="BA39" s="255"/>
      <c r="BB39" s="246"/>
      <c r="BC39" s="256"/>
      <c r="BD39" s="51"/>
      <c r="BE39" s="249"/>
      <c r="BF39" s="249"/>
      <c r="BG39" s="249"/>
      <c r="BH39" s="249"/>
      <c r="BI39" s="250"/>
      <c r="BJ39" s="119"/>
      <c r="BK39" s="57"/>
      <c r="BL39" s="70"/>
      <c r="BM39" s="57"/>
      <c r="BN39" s="70"/>
      <c r="BO39" s="57"/>
      <c r="BP39" s="70"/>
      <c r="BQ39" s="57"/>
      <c r="BR39" s="57"/>
      <c r="BS39" s="69"/>
      <c r="BT39" s="257"/>
      <c r="BU39" s="63"/>
      <c r="BV39" s="65"/>
      <c r="BW39" s="51"/>
      <c r="BX39" s="51"/>
      <c r="BY39" s="51"/>
      <c r="BZ39" s="257"/>
      <c r="CA39" s="244"/>
      <c r="CB39" s="239"/>
    </row>
    <row r="40" spans="1:80" s="9" customFormat="1" ht="30" customHeight="1">
      <c r="A40" s="239">
        <v>38</v>
      </c>
      <c r="B40" s="82" t="str">
        <f>'Full details'!B40</f>
        <v>Morocco</v>
      </c>
      <c r="C40" s="155" t="str">
        <f>'Full details'!C40</f>
        <v>Faculte de Medecine de Fes (no questionnaire returned)</v>
      </c>
      <c r="D40" s="156"/>
      <c r="E40" s="156"/>
      <c r="F40" s="241"/>
      <c r="G40" s="156"/>
      <c r="H40" s="156"/>
      <c r="I40" s="241"/>
      <c r="J40" s="242"/>
      <c r="K40" s="156"/>
      <c r="L40" s="241"/>
      <c r="M40" s="242"/>
      <c r="N40" s="156"/>
      <c r="O40" s="241"/>
      <c r="P40" s="156"/>
      <c r="Q40" s="156"/>
      <c r="R40" s="241"/>
      <c r="S40" s="156"/>
      <c r="T40" s="156"/>
      <c r="U40" s="241"/>
      <c r="V40" s="156"/>
      <c r="W40" s="156"/>
      <c r="X40" s="241"/>
      <c r="Y40" s="156"/>
      <c r="Z40" s="156"/>
      <c r="AA40" s="241"/>
      <c r="AB40" s="242"/>
      <c r="AC40" s="156"/>
      <c r="AD40" s="241"/>
      <c r="AE40" s="157"/>
      <c r="AF40" s="156"/>
      <c r="AG40" s="251"/>
      <c r="AH40" s="242"/>
      <c r="AI40" s="156"/>
      <c r="AJ40" s="241"/>
      <c r="AK40" s="242"/>
      <c r="AL40" s="156"/>
      <c r="AM40" s="241"/>
      <c r="AN40" s="62"/>
      <c r="AO40" s="101"/>
      <c r="AP40" s="241"/>
      <c r="AQ40" s="101"/>
      <c r="AR40" s="241"/>
      <c r="AS40" s="101"/>
      <c r="AT40" s="241"/>
      <c r="AU40" s="245"/>
      <c r="AV40" s="245"/>
      <c r="AW40" s="245"/>
      <c r="AX40" s="245"/>
      <c r="AY40" s="51"/>
      <c r="AZ40" s="245"/>
      <c r="BA40" s="255"/>
      <c r="BB40" s="246"/>
      <c r="BC40" s="256"/>
      <c r="BD40" s="51"/>
      <c r="BE40" s="249"/>
      <c r="BF40" s="249"/>
      <c r="BG40" s="249"/>
      <c r="BH40" s="249"/>
      <c r="BI40" s="250"/>
      <c r="BJ40" s="119"/>
      <c r="BK40" s="57"/>
      <c r="BL40" s="70"/>
      <c r="BM40" s="57"/>
      <c r="BN40" s="70"/>
      <c r="BO40" s="57"/>
      <c r="BP40" s="70"/>
      <c r="BQ40" s="57"/>
      <c r="BR40" s="57"/>
      <c r="BS40" s="69"/>
      <c r="BT40" s="257"/>
      <c r="BU40" s="63"/>
      <c r="BV40" s="65"/>
      <c r="BW40" s="51"/>
      <c r="BX40" s="51"/>
      <c r="BY40" s="51"/>
      <c r="BZ40" s="257"/>
      <c r="CA40" s="244"/>
      <c r="CB40" s="239"/>
    </row>
    <row r="41" spans="1:80" s="9" customFormat="1" ht="25.5" customHeight="1">
      <c r="A41" s="239">
        <v>39</v>
      </c>
      <c r="B41" s="82" t="str">
        <f>'Full details'!B41</f>
        <v>Morocco</v>
      </c>
      <c r="C41" s="155" t="str">
        <f>'Full details'!C41</f>
        <v>Institut National de l'Administration Sanitaire. Rabat (no questionnaire returned)</v>
      </c>
      <c r="D41" s="156"/>
      <c r="E41" s="156"/>
      <c r="F41" s="241"/>
      <c r="G41" s="156"/>
      <c r="H41" s="156"/>
      <c r="I41" s="241"/>
      <c r="J41" s="242"/>
      <c r="K41" s="156"/>
      <c r="L41" s="241"/>
      <c r="M41" s="242"/>
      <c r="N41" s="156"/>
      <c r="O41" s="241"/>
      <c r="P41" s="156"/>
      <c r="Q41" s="156"/>
      <c r="R41" s="241"/>
      <c r="S41" s="156"/>
      <c r="T41" s="156"/>
      <c r="U41" s="241"/>
      <c r="V41" s="156"/>
      <c r="W41" s="156"/>
      <c r="X41" s="241"/>
      <c r="Y41" s="156"/>
      <c r="Z41" s="156"/>
      <c r="AA41" s="241"/>
      <c r="AB41" s="242"/>
      <c r="AC41" s="156"/>
      <c r="AD41" s="241"/>
      <c r="AE41" s="157"/>
      <c r="AF41" s="156"/>
      <c r="AG41" s="251"/>
      <c r="AH41" s="242"/>
      <c r="AI41" s="156"/>
      <c r="AJ41" s="241"/>
      <c r="AK41" s="242"/>
      <c r="AL41" s="156"/>
      <c r="AM41" s="241"/>
      <c r="AN41" s="62"/>
      <c r="AO41" s="101"/>
      <c r="AP41" s="241"/>
      <c r="AQ41" s="101"/>
      <c r="AR41" s="241"/>
      <c r="AS41" s="101"/>
      <c r="AT41" s="241"/>
      <c r="AU41" s="245"/>
      <c r="AV41" s="245"/>
      <c r="AW41" s="245"/>
      <c r="AX41" s="245"/>
      <c r="AY41" s="51"/>
      <c r="AZ41" s="245"/>
      <c r="BA41" s="255"/>
      <c r="BB41" s="246"/>
      <c r="BC41" s="256"/>
      <c r="BD41" s="51"/>
      <c r="BE41" s="249"/>
      <c r="BF41" s="249"/>
      <c r="BG41" s="249"/>
      <c r="BH41" s="249"/>
      <c r="BI41" s="250"/>
      <c r="BJ41" s="119"/>
      <c r="BK41" s="57"/>
      <c r="BL41" s="70"/>
      <c r="BM41" s="57"/>
      <c r="BN41" s="70"/>
      <c r="BO41" s="57"/>
      <c r="BP41" s="70"/>
      <c r="BQ41" s="57"/>
      <c r="BR41" s="57"/>
      <c r="BS41" s="69"/>
      <c r="BT41" s="257"/>
      <c r="BU41" s="63"/>
      <c r="BV41" s="65"/>
      <c r="BW41" s="51"/>
      <c r="BX41" s="51"/>
      <c r="BY41" s="51"/>
      <c r="BZ41" s="257"/>
      <c r="CA41" s="244"/>
      <c r="CB41" s="239"/>
    </row>
    <row r="42" spans="1:80" s="9" customFormat="1" ht="33" customHeight="1">
      <c r="A42" s="239">
        <v>40</v>
      </c>
      <c r="B42" s="82" t="str">
        <f>'Full details'!B42</f>
        <v>Mozambique</v>
      </c>
      <c r="C42" s="155" t="str">
        <f>'Full details'!C42</f>
        <v>Universidade Eduardo Mondlane</v>
      </c>
      <c r="D42" s="156">
        <v>15</v>
      </c>
      <c r="E42" s="156" t="s">
        <v>1736</v>
      </c>
      <c r="F42" s="241"/>
      <c r="G42" s="156">
        <v>6</v>
      </c>
      <c r="H42" s="156" t="s">
        <v>1736</v>
      </c>
      <c r="I42" s="241"/>
      <c r="J42" s="242">
        <v>2</v>
      </c>
      <c r="K42" s="156" t="s">
        <v>975</v>
      </c>
      <c r="L42" s="241">
        <v>6</v>
      </c>
      <c r="M42" s="242"/>
      <c r="N42" s="156"/>
      <c r="O42" s="241"/>
      <c r="P42" s="156"/>
      <c r="Q42" s="156"/>
      <c r="R42" s="241"/>
      <c r="S42" s="156">
        <v>4</v>
      </c>
      <c r="T42" s="156" t="s">
        <v>975</v>
      </c>
      <c r="U42" s="241">
        <v>2</v>
      </c>
      <c r="V42" s="156">
        <v>20</v>
      </c>
      <c r="W42" s="156" t="s">
        <v>1736</v>
      </c>
      <c r="X42" s="241"/>
      <c r="Y42" s="156"/>
      <c r="Z42" s="156"/>
      <c r="AA42" s="241"/>
      <c r="AB42" s="242">
        <v>26</v>
      </c>
      <c r="AC42" s="156" t="s">
        <v>975</v>
      </c>
      <c r="AD42" s="241">
        <v>52</v>
      </c>
      <c r="AE42" s="157">
        <v>23</v>
      </c>
      <c r="AF42" s="156" t="s">
        <v>975</v>
      </c>
      <c r="AG42" s="251" t="s">
        <v>1402</v>
      </c>
      <c r="AH42" s="242">
        <v>15</v>
      </c>
      <c r="AI42" s="156" t="s">
        <v>1736</v>
      </c>
      <c r="AJ42" s="241"/>
      <c r="AK42" s="242">
        <v>5</v>
      </c>
      <c r="AL42" s="156" t="s">
        <v>1736</v>
      </c>
      <c r="AM42" s="241"/>
      <c r="AN42" s="244"/>
      <c r="AO42" s="156" t="s">
        <v>1736</v>
      </c>
      <c r="AP42" s="241" t="s">
        <v>1736</v>
      </c>
      <c r="AQ42" s="156"/>
      <c r="AR42" s="241" t="s">
        <v>1736</v>
      </c>
      <c r="AS42" s="156" t="s">
        <v>1736</v>
      </c>
      <c r="AT42" s="241" t="s">
        <v>1736</v>
      </c>
      <c r="AU42" s="245" t="s">
        <v>1736</v>
      </c>
      <c r="AV42" s="245" t="s">
        <v>1736</v>
      </c>
      <c r="AW42" s="245" t="s">
        <v>1736</v>
      </c>
      <c r="AX42" s="245" t="s">
        <v>1736</v>
      </c>
      <c r="AY42" s="51"/>
      <c r="AZ42" s="245" t="s">
        <v>975</v>
      </c>
      <c r="BA42" s="246">
        <v>1</v>
      </c>
      <c r="BB42" s="246" t="s">
        <v>246</v>
      </c>
      <c r="BC42" s="247" t="s">
        <v>246</v>
      </c>
      <c r="BD42" s="51"/>
      <c r="BE42" s="249">
        <v>0</v>
      </c>
      <c r="BF42" s="249">
        <v>2</v>
      </c>
      <c r="BG42" s="249">
        <v>3</v>
      </c>
      <c r="BH42" s="249">
        <v>7</v>
      </c>
      <c r="BI42" s="250">
        <v>0</v>
      </c>
      <c r="BJ42" s="119"/>
      <c r="BK42" s="57"/>
      <c r="BL42" s="70"/>
      <c r="BM42" s="57"/>
      <c r="BN42" s="70"/>
      <c r="BO42" s="57"/>
      <c r="BP42" s="70"/>
      <c r="BQ42" s="57"/>
      <c r="BR42" s="57"/>
      <c r="BS42" s="69"/>
      <c r="BT42" s="257"/>
      <c r="BU42" s="63" t="s">
        <v>1874</v>
      </c>
      <c r="BV42" s="65" t="s">
        <v>1875</v>
      </c>
      <c r="BW42" s="51" t="s">
        <v>1876</v>
      </c>
      <c r="BX42" s="239"/>
      <c r="BY42" s="239" t="s">
        <v>1736</v>
      </c>
      <c r="BZ42" s="257" t="s">
        <v>1736</v>
      </c>
      <c r="CA42" s="244" t="s">
        <v>1877</v>
      </c>
      <c r="CB42" s="51"/>
    </row>
    <row r="43" spans="1:80" s="9" customFormat="1" ht="88.5" customHeight="1">
      <c r="A43" s="239">
        <v>41</v>
      </c>
      <c r="B43" s="82" t="str">
        <f>'Full details'!B43</f>
        <v>Nigeria</v>
      </c>
      <c r="C43" s="240" t="str">
        <f>'Full details'!C43</f>
        <v>College of Medicine University of Nigeria</v>
      </c>
      <c r="D43" s="156">
        <v>1</v>
      </c>
      <c r="E43" s="156" t="s">
        <v>975</v>
      </c>
      <c r="F43" s="241">
        <v>5</v>
      </c>
      <c r="G43" s="156">
        <v>1</v>
      </c>
      <c r="H43" s="156" t="s">
        <v>975</v>
      </c>
      <c r="I43" s="241">
        <v>4</v>
      </c>
      <c r="J43" s="242">
        <v>1</v>
      </c>
      <c r="K43" s="156" t="s">
        <v>975</v>
      </c>
      <c r="L43" s="241">
        <v>3</v>
      </c>
      <c r="M43" s="242">
        <v>6</v>
      </c>
      <c r="N43" s="156" t="s">
        <v>1736</v>
      </c>
      <c r="O43" s="241"/>
      <c r="P43" s="156">
        <v>1</v>
      </c>
      <c r="Q43" s="156" t="s">
        <v>975</v>
      </c>
      <c r="R43" s="241">
        <v>6</v>
      </c>
      <c r="S43" s="156">
        <v>0</v>
      </c>
      <c r="T43" s="156" t="s">
        <v>975</v>
      </c>
      <c r="U43" s="241">
        <v>3</v>
      </c>
      <c r="V43" s="156">
        <v>8</v>
      </c>
      <c r="W43" s="156" t="s">
        <v>975</v>
      </c>
      <c r="X43" s="241">
        <v>10</v>
      </c>
      <c r="Y43" s="156">
        <v>0</v>
      </c>
      <c r="Z43" s="156" t="s">
        <v>975</v>
      </c>
      <c r="AA43" s="241">
        <v>10</v>
      </c>
      <c r="AB43" s="242">
        <v>6</v>
      </c>
      <c r="AC43" s="156" t="s">
        <v>975</v>
      </c>
      <c r="AD43" s="241">
        <v>30</v>
      </c>
      <c r="AE43" s="71">
        <v>10</v>
      </c>
      <c r="AF43" s="101" t="s">
        <v>975</v>
      </c>
      <c r="AG43" s="109" t="s">
        <v>643</v>
      </c>
      <c r="AH43" s="242">
        <v>1</v>
      </c>
      <c r="AI43" s="156" t="s">
        <v>975</v>
      </c>
      <c r="AJ43" s="241">
        <v>3</v>
      </c>
      <c r="AK43" s="242">
        <v>1</v>
      </c>
      <c r="AL43" s="156" t="s">
        <v>975</v>
      </c>
      <c r="AM43" s="241">
        <v>2</v>
      </c>
      <c r="AN43" s="244"/>
      <c r="AO43" s="156" t="s">
        <v>975</v>
      </c>
      <c r="AP43" s="241" t="s">
        <v>975</v>
      </c>
      <c r="AQ43" s="156" t="s">
        <v>1736</v>
      </c>
      <c r="AR43" s="241" t="s">
        <v>1736</v>
      </c>
      <c r="AS43" s="156" t="s">
        <v>975</v>
      </c>
      <c r="AT43" s="241" t="s">
        <v>975</v>
      </c>
      <c r="AU43" s="245" t="s">
        <v>975</v>
      </c>
      <c r="AV43" s="253" t="s">
        <v>975</v>
      </c>
      <c r="AW43" s="253"/>
      <c r="AX43" s="253" t="s">
        <v>975</v>
      </c>
      <c r="AY43" s="52"/>
      <c r="AZ43" s="245" t="s">
        <v>975</v>
      </c>
      <c r="BA43" s="246" t="s">
        <v>977</v>
      </c>
      <c r="BB43" s="246" t="s">
        <v>246</v>
      </c>
      <c r="BC43" s="247" t="s">
        <v>977</v>
      </c>
      <c r="BD43" s="51" t="s">
        <v>1382</v>
      </c>
      <c r="BE43" s="249">
        <v>2</v>
      </c>
      <c r="BF43" s="249">
        <v>6</v>
      </c>
      <c r="BG43" s="249">
        <v>7</v>
      </c>
      <c r="BH43" s="249">
        <v>2</v>
      </c>
      <c r="BI43" s="250"/>
      <c r="BJ43" s="119">
        <v>0</v>
      </c>
      <c r="BK43" s="57">
        <v>0</v>
      </c>
      <c r="BL43" s="70">
        <v>1</v>
      </c>
      <c r="BM43" s="57">
        <v>25000</v>
      </c>
      <c r="BN43" s="70">
        <v>0</v>
      </c>
      <c r="BO43" s="57">
        <v>0</v>
      </c>
      <c r="BP43" s="70">
        <v>0</v>
      </c>
      <c r="BQ43" s="57">
        <v>0</v>
      </c>
      <c r="BR43" s="57">
        <v>0</v>
      </c>
      <c r="BS43" s="69">
        <v>0</v>
      </c>
      <c r="BT43" s="257"/>
      <c r="BU43" s="63" t="s">
        <v>1741</v>
      </c>
      <c r="BV43" s="257" t="s">
        <v>1187</v>
      </c>
      <c r="BW43" s="51" t="s">
        <v>1188</v>
      </c>
      <c r="BX43" s="51" t="s">
        <v>693</v>
      </c>
      <c r="BY43" s="82" t="s">
        <v>694</v>
      </c>
      <c r="BZ43" s="257" t="s">
        <v>1736</v>
      </c>
      <c r="CA43" s="244" t="s">
        <v>1790</v>
      </c>
      <c r="CB43" s="51"/>
    </row>
    <row r="44" spans="1:80" s="9" customFormat="1" ht="38.25">
      <c r="A44" s="239">
        <v>42</v>
      </c>
      <c r="B44" s="82" t="str">
        <f>'Full details'!B44</f>
        <v>Nigeria</v>
      </c>
      <c r="C44" s="240" t="str">
        <f>'Full details'!C44</f>
        <v>University of Port Harcourt</v>
      </c>
      <c r="D44" s="156">
        <v>1</v>
      </c>
      <c r="E44" s="156" t="s">
        <v>975</v>
      </c>
      <c r="F44" s="241">
        <v>3</v>
      </c>
      <c r="G44" s="156">
        <v>2</v>
      </c>
      <c r="H44" s="156" t="s">
        <v>975</v>
      </c>
      <c r="I44" s="241">
        <v>4</v>
      </c>
      <c r="J44" s="242">
        <v>2</v>
      </c>
      <c r="K44" s="156" t="s">
        <v>975</v>
      </c>
      <c r="L44" s="241">
        <v>3</v>
      </c>
      <c r="M44" s="242">
        <v>2</v>
      </c>
      <c r="N44" s="156" t="s">
        <v>975</v>
      </c>
      <c r="O44" s="241">
        <v>2</v>
      </c>
      <c r="P44" s="156">
        <v>4</v>
      </c>
      <c r="Q44" s="156" t="s">
        <v>975</v>
      </c>
      <c r="R44" s="241">
        <v>6</v>
      </c>
      <c r="S44" s="156">
        <v>1</v>
      </c>
      <c r="T44" s="156" t="s">
        <v>975</v>
      </c>
      <c r="U44" s="241">
        <v>4</v>
      </c>
      <c r="V44" s="156">
        <v>2</v>
      </c>
      <c r="W44" s="156" t="s">
        <v>975</v>
      </c>
      <c r="X44" s="241">
        <v>6</v>
      </c>
      <c r="Y44" s="156">
        <v>0</v>
      </c>
      <c r="Z44" s="156" t="s">
        <v>975</v>
      </c>
      <c r="AA44" s="241">
        <v>3</v>
      </c>
      <c r="AB44" s="242">
        <v>1</v>
      </c>
      <c r="AC44" s="156" t="s">
        <v>975</v>
      </c>
      <c r="AD44" s="241">
        <v>10</v>
      </c>
      <c r="AE44" s="157">
        <v>90</v>
      </c>
      <c r="AF44" s="156" t="s">
        <v>975</v>
      </c>
      <c r="AG44" s="251" t="s">
        <v>1402</v>
      </c>
      <c r="AH44" s="242">
        <v>1</v>
      </c>
      <c r="AI44" s="156" t="s">
        <v>975</v>
      </c>
      <c r="AJ44" s="241">
        <v>2</v>
      </c>
      <c r="AK44" s="242">
        <v>0</v>
      </c>
      <c r="AL44" s="101"/>
      <c r="AM44" s="109"/>
      <c r="AN44" s="244"/>
      <c r="AO44" s="156" t="s">
        <v>975</v>
      </c>
      <c r="AP44" s="241" t="s">
        <v>975</v>
      </c>
      <c r="AQ44" s="156" t="s">
        <v>1736</v>
      </c>
      <c r="AR44" s="241" t="s">
        <v>1736</v>
      </c>
      <c r="AS44" s="156" t="s">
        <v>975</v>
      </c>
      <c r="AT44" s="241" t="s">
        <v>975</v>
      </c>
      <c r="AU44" s="245" t="s">
        <v>975</v>
      </c>
      <c r="AV44" s="245" t="s">
        <v>975</v>
      </c>
      <c r="AW44" s="245"/>
      <c r="AX44" s="245" t="s">
        <v>975</v>
      </c>
      <c r="AY44" s="51"/>
      <c r="AZ44" s="245" t="s">
        <v>1736</v>
      </c>
      <c r="BA44" s="246" t="s">
        <v>977</v>
      </c>
      <c r="BB44" s="246" t="s">
        <v>976</v>
      </c>
      <c r="BC44" s="247" t="s">
        <v>977</v>
      </c>
      <c r="BD44" s="51" t="s">
        <v>662</v>
      </c>
      <c r="BE44" s="249">
        <v>0</v>
      </c>
      <c r="BF44" s="249">
        <v>2</v>
      </c>
      <c r="BG44" s="249">
        <v>0</v>
      </c>
      <c r="BH44" s="249">
        <v>0</v>
      </c>
      <c r="BI44" s="250">
        <v>0</v>
      </c>
      <c r="BJ44" s="119">
        <v>0</v>
      </c>
      <c r="BK44" s="57">
        <v>0</v>
      </c>
      <c r="BL44" s="70">
        <v>0</v>
      </c>
      <c r="BM44" s="57">
        <v>0</v>
      </c>
      <c r="BN44" s="70">
        <v>2</v>
      </c>
      <c r="BO44" s="57"/>
      <c r="BP44" s="70">
        <v>0</v>
      </c>
      <c r="BQ44" s="57">
        <v>0</v>
      </c>
      <c r="BR44" s="57">
        <v>0</v>
      </c>
      <c r="BS44" s="69">
        <v>0</v>
      </c>
      <c r="BT44" s="257"/>
      <c r="BU44" s="63" t="s">
        <v>975</v>
      </c>
      <c r="BV44" s="65" t="s">
        <v>975</v>
      </c>
      <c r="BW44" s="51" t="s">
        <v>663</v>
      </c>
      <c r="BX44" s="51" t="s">
        <v>937</v>
      </c>
      <c r="BY44" s="52"/>
      <c r="BZ44" s="257" t="s">
        <v>1736</v>
      </c>
      <c r="CA44" s="244" t="s">
        <v>1063</v>
      </c>
      <c r="CB44" s="239"/>
    </row>
    <row r="45" spans="1:80" s="9" customFormat="1" ht="38.25">
      <c r="A45" s="239">
        <v>43</v>
      </c>
      <c r="B45" s="82" t="str">
        <f>'Full details'!B45</f>
        <v>Nigeria</v>
      </c>
      <c r="C45" s="240" t="str">
        <f>'Full details'!C45</f>
        <v>Obafemi Awolowo University, Ile-Ife</v>
      </c>
      <c r="D45" s="156">
        <v>1</v>
      </c>
      <c r="E45" s="156" t="s">
        <v>975</v>
      </c>
      <c r="F45" s="241">
        <v>3</v>
      </c>
      <c r="G45" s="156">
        <v>2</v>
      </c>
      <c r="H45" s="156" t="s">
        <v>975</v>
      </c>
      <c r="I45" s="109"/>
      <c r="J45" s="242">
        <v>0</v>
      </c>
      <c r="K45" s="156" t="s">
        <v>975</v>
      </c>
      <c r="L45" s="241">
        <v>2</v>
      </c>
      <c r="M45" s="242">
        <v>2</v>
      </c>
      <c r="N45" s="156" t="s">
        <v>1736</v>
      </c>
      <c r="O45" s="241"/>
      <c r="P45" s="156">
        <v>2</v>
      </c>
      <c r="Q45" s="156" t="s">
        <v>975</v>
      </c>
      <c r="R45" s="241">
        <v>5</v>
      </c>
      <c r="S45" s="156">
        <v>0</v>
      </c>
      <c r="T45" s="156" t="s">
        <v>975</v>
      </c>
      <c r="U45" s="241">
        <v>3</v>
      </c>
      <c r="V45" s="70">
        <v>0</v>
      </c>
      <c r="W45" s="156" t="s">
        <v>975</v>
      </c>
      <c r="X45" s="241">
        <v>10</v>
      </c>
      <c r="Y45" s="156">
        <v>0</v>
      </c>
      <c r="Z45" s="156" t="s">
        <v>975</v>
      </c>
      <c r="AA45" s="241">
        <v>2</v>
      </c>
      <c r="AB45" s="242">
        <v>0</v>
      </c>
      <c r="AC45" s="156" t="s">
        <v>975</v>
      </c>
      <c r="AD45" s="241">
        <v>10</v>
      </c>
      <c r="AE45" s="157">
        <v>0</v>
      </c>
      <c r="AF45" s="156" t="s">
        <v>975</v>
      </c>
      <c r="AG45" s="251" t="s">
        <v>1402</v>
      </c>
      <c r="AH45" s="242">
        <v>1</v>
      </c>
      <c r="AI45" s="156" t="s">
        <v>975</v>
      </c>
      <c r="AJ45" s="241">
        <v>2</v>
      </c>
      <c r="AK45" s="242">
        <v>0</v>
      </c>
      <c r="AL45" s="156" t="s">
        <v>975</v>
      </c>
      <c r="AM45" s="241">
        <v>1</v>
      </c>
      <c r="AN45" s="244"/>
      <c r="AO45" s="156" t="s">
        <v>1736</v>
      </c>
      <c r="AP45" s="241" t="s">
        <v>1736</v>
      </c>
      <c r="AQ45" s="156" t="s">
        <v>975</v>
      </c>
      <c r="AR45" s="241" t="s">
        <v>1736</v>
      </c>
      <c r="AS45" s="156" t="s">
        <v>1736</v>
      </c>
      <c r="AT45" s="241" t="s">
        <v>1736</v>
      </c>
      <c r="AU45" s="245" t="s">
        <v>975</v>
      </c>
      <c r="AV45" s="245" t="s">
        <v>975</v>
      </c>
      <c r="AW45" s="245"/>
      <c r="AX45" s="245" t="s">
        <v>1736</v>
      </c>
      <c r="AY45" s="51" t="s">
        <v>636</v>
      </c>
      <c r="AZ45" s="245" t="s">
        <v>1736</v>
      </c>
      <c r="BA45" s="246" t="s">
        <v>246</v>
      </c>
      <c r="BB45" s="246" t="s">
        <v>246</v>
      </c>
      <c r="BC45" s="247" t="s">
        <v>246</v>
      </c>
      <c r="BD45" s="51" t="s">
        <v>637</v>
      </c>
      <c r="BE45" s="249">
        <v>5</v>
      </c>
      <c r="BF45" s="249">
        <v>20</v>
      </c>
      <c r="BG45" s="249">
        <v>20</v>
      </c>
      <c r="BH45" s="249">
        <v>10</v>
      </c>
      <c r="BI45" s="250">
        <v>0</v>
      </c>
      <c r="BJ45" s="119">
        <v>0</v>
      </c>
      <c r="BK45" s="57">
        <v>0</v>
      </c>
      <c r="BL45" s="70">
        <v>0</v>
      </c>
      <c r="BM45" s="57">
        <v>0</v>
      </c>
      <c r="BN45" s="70">
        <v>0</v>
      </c>
      <c r="BO45" s="57">
        <v>0</v>
      </c>
      <c r="BP45" s="70">
        <v>0</v>
      </c>
      <c r="BQ45" s="57">
        <v>0</v>
      </c>
      <c r="BR45" s="57">
        <v>0</v>
      </c>
      <c r="BS45" s="69">
        <v>0</v>
      </c>
      <c r="BT45" s="257"/>
      <c r="BU45" s="63" t="s">
        <v>975</v>
      </c>
      <c r="BV45" s="65" t="s">
        <v>1438</v>
      </c>
      <c r="BW45" s="51" t="s">
        <v>1439</v>
      </c>
      <c r="BX45" s="51" t="s">
        <v>1440</v>
      </c>
      <c r="BY45" s="51" t="s">
        <v>1441</v>
      </c>
      <c r="BZ45" s="257" t="s">
        <v>1736</v>
      </c>
      <c r="CA45" s="244" t="s">
        <v>1063</v>
      </c>
      <c r="CB45" s="239"/>
    </row>
    <row r="46" spans="1:80" s="9" customFormat="1" ht="77.25" customHeight="1">
      <c r="A46" s="239">
        <v>44</v>
      </c>
      <c r="B46" s="82" t="str">
        <f>'Full details'!B46</f>
        <v>Nigeria</v>
      </c>
      <c r="C46" s="240" t="str">
        <f>'Full details'!C46</f>
        <v>University of Ilorin</v>
      </c>
      <c r="D46" s="156">
        <v>0</v>
      </c>
      <c r="E46" s="156" t="s">
        <v>975</v>
      </c>
      <c r="F46" s="241">
        <v>5</v>
      </c>
      <c r="G46" s="156">
        <v>1</v>
      </c>
      <c r="H46" s="156" t="s">
        <v>975</v>
      </c>
      <c r="I46" s="241">
        <v>3</v>
      </c>
      <c r="J46" s="242">
        <v>0</v>
      </c>
      <c r="K46" s="156" t="s">
        <v>975</v>
      </c>
      <c r="L46" s="241">
        <v>2</v>
      </c>
      <c r="M46" s="242">
        <v>5</v>
      </c>
      <c r="N46" s="156" t="s">
        <v>1736</v>
      </c>
      <c r="O46" s="241"/>
      <c r="P46" s="156">
        <v>5</v>
      </c>
      <c r="Q46" s="156" t="s">
        <v>975</v>
      </c>
      <c r="R46" s="241">
        <v>10</v>
      </c>
      <c r="S46" s="156">
        <v>0</v>
      </c>
      <c r="T46" s="156" t="s">
        <v>975</v>
      </c>
      <c r="U46" s="241">
        <v>3</v>
      </c>
      <c r="V46" s="156">
        <v>0</v>
      </c>
      <c r="W46" s="156" t="s">
        <v>975</v>
      </c>
      <c r="X46" s="241" t="s">
        <v>1020</v>
      </c>
      <c r="Y46" s="156">
        <v>0</v>
      </c>
      <c r="Z46" s="156" t="s">
        <v>975</v>
      </c>
      <c r="AA46" s="241" t="s">
        <v>1020</v>
      </c>
      <c r="AB46" s="242">
        <v>0</v>
      </c>
      <c r="AC46" s="156" t="s">
        <v>975</v>
      </c>
      <c r="AD46" s="241">
        <v>3</v>
      </c>
      <c r="AE46" s="157">
        <v>0</v>
      </c>
      <c r="AF46" s="156" t="s">
        <v>975</v>
      </c>
      <c r="AG46" s="251" t="s">
        <v>643</v>
      </c>
      <c r="AH46" s="242">
        <v>2</v>
      </c>
      <c r="AI46" s="156" t="s">
        <v>975</v>
      </c>
      <c r="AJ46" s="241">
        <v>5</v>
      </c>
      <c r="AK46" s="242">
        <v>0</v>
      </c>
      <c r="AL46" s="156" t="s">
        <v>975</v>
      </c>
      <c r="AM46" s="241">
        <v>5</v>
      </c>
      <c r="AN46" s="62" t="s">
        <v>420</v>
      </c>
      <c r="AO46" s="156" t="s">
        <v>1736</v>
      </c>
      <c r="AP46" s="241" t="s">
        <v>1736</v>
      </c>
      <c r="AQ46" s="156" t="s">
        <v>1736</v>
      </c>
      <c r="AR46" s="241" t="s">
        <v>1736</v>
      </c>
      <c r="AS46" s="156" t="s">
        <v>1736</v>
      </c>
      <c r="AT46" s="241" t="s">
        <v>1736</v>
      </c>
      <c r="AU46" s="245" t="s">
        <v>975</v>
      </c>
      <c r="AV46" s="245" t="s">
        <v>975</v>
      </c>
      <c r="AW46" s="245"/>
      <c r="AX46" s="245" t="s">
        <v>1736</v>
      </c>
      <c r="AY46" s="51" t="s">
        <v>1021</v>
      </c>
      <c r="AZ46" s="245" t="s">
        <v>1736</v>
      </c>
      <c r="BA46" s="246">
        <v>0.66</v>
      </c>
      <c r="BB46" s="246">
        <v>0.1</v>
      </c>
      <c r="BC46" s="247" t="s">
        <v>246</v>
      </c>
      <c r="BD46" s="51" t="s">
        <v>966</v>
      </c>
      <c r="BE46" s="249">
        <v>3</v>
      </c>
      <c r="BF46" s="249">
        <v>10</v>
      </c>
      <c r="BG46" s="249">
        <v>15</v>
      </c>
      <c r="BH46" s="249">
        <v>5</v>
      </c>
      <c r="BI46" s="126">
        <v>10</v>
      </c>
      <c r="BJ46" s="119">
        <v>1</v>
      </c>
      <c r="BK46" s="57">
        <v>5000</v>
      </c>
      <c r="BL46" s="70">
        <v>1</v>
      </c>
      <c r="BM46" s="57">
        <v>5000</v>
      </c>
      <c r="BN46" s="70">
        <v>4</v>
      </c>
      <c r="BO46" s="57">
        <v>10000</v>
      </c>
      <c r="BP46" s="70">
        <v>2</v>
      </c>
      <c r="BQ46" s="57">
        <v>2000</v>
      </c>
      <c r="BR46" s="57">
        <v>10</v>
      </c>
      <c r="BS46" s="69">
        <v>2000</v>
      </c>
      <c r="BT46" s="257"/>
      <c r="BU46" s="63" t="s">
        <v>967</v>
      </c>
      <c r="BV46" s="65" t="s">
        <v>968</v>
      </c>
      <c r="BW46" s="51" t="s">
        <v>250</v>
      </c>
      <c r="BX46" s="51" t="s">
        <v>497</v>
      </c>
      <c r="BY46" s="51" t="s">
        <v>84</v>
      </c>
      <c r="BZ46" s="257" t="s">
        <v>1736</v>
      </c>
      <c r="CA46" s="244" t="s">
        <v>1063</v>
      </c>
      <c r="CB46" s="239"/>
    </row>
    <row r="47" spans="1:80" s="9" customFormat="1" ht="93" customHeight="1">
      <c r="A47" s="239">
        <v>45</v>
      </c>
      <c r="B47" s="82" t="str">
        <f>'Full details'!B47</f>
        <v>Nigeria</v>
      </c>
      <c r="C47" s="155" t="str">
        <f>'Full details'!C47</f>
        <v>University of Ibadan: Dept of Health Promotion &amp; Education</v>
      </c>
      <c r="D47" s="156">
        <v>2</v>
      </c>
      <c r="E47" s="156" t="s">
        <v>975</v>
      </c>
      <c r="F47" s="241">
        <v>3</v>
      </c>
      <c r="G47" s="156">
        <v>0</v>
      </c>
      <c r="H47" s="156" t="s">
        <v>975</v>
      </c>
      <c r="I47" s="241">
        <v>2</v>
      </c>
      <c r="J47" s="242">
        <v>0</v>
      </c>
      <c r="K47" s="156" t="s">
        <v>975</v>
      </c>
      <c r="L47" s="241">
        <v>2</v>
      </c>
      <c r="M47" s="242">
        <v>1</v>
      </c>
      <c r="N47" s="156" t="s">
        <v>975</v>
      </c>
      <c r="O47" s="241">
        <v>3</v>
      </c>
      <c r="P47" s="156">
        <v>6</v>
      </c>
      <c r="Q47" s="156" t="s">
        <v>975</v>
      </c>
      <c r="R47" s="241">
        <v>10</v>
      </c>
      <c r="S47" s="156">
        <v>0</v>
      </c>
      <c r="T47" s="156" t="s">
        <v>975</v>
      </c>
      <c r="U47" s="241">
        <v>4</v>
      </c>
      <c r="V47" s="156">
        <v>6</v>
      </c>
      <c r="W47" s="156" t="s">
        <v>975</v>
      </c>
      <c r="X47" s="241" t="s">
        <v>958</v>
      </c>
      <c r="Y47" s="156">
        <v>0</v>
      </c>
      <c r="Z47" s="156" t="s">
        <v>975</v>
      </c>
      <c r="AA47" s="241">
        <v>10</v>
      </c>
      <c r="AB47" s="242">
        <v>0</v>
      </c>
      <c r="AC47" s="156" t="s">
        <v>975</v>
      </c>
      <c r="AD47" s="241">
        <v>31</v>
      </c>
      <c r="AE47" s="157">
        <v>0</v>
      </c>
      <c r="AF47" s="156" t="s">
        <v>975</v>
      </c>
      <c r="AG47" s="251" t="s">
        <v>644</v>
      </c>
      <c r="AH47" s="242">
        <v>2</v>
      </c>
      <c r="AI47" s="156" t="s">
        <v>975</v>
      </c>
      <c r="AJ47" s="241">
        <v>5</v>
      </c>
      <c r="AK47" s="242">
        <v>0</v>
      </c>
      <c r="AL47" s="156" t="s">
        <v>975</v>
      </c>
      <c r="AM47" s="241">
        <v>2</v>
      </c>
      <c r="AN47" s="244"/>
      <c r="AO47" s="156" t="s">
        <v>975</v>
      </c>
      <c r="AP47" s="241" t="s">
        <v>975</v>
      </c>
      <c r="AQ47" s="156" t="s">
        <v>975</v>
      </c>
      <c r="AR47" s="241" t="s">
        <v>975</v>
      </c>
      <c r="AS47" s="156" t="s">
        <v>975</v>
      </c>
      <c r="AT47" s="241" t="s">
        <v>975</v>
      </c>
      <c r="AU47" s="245" t="s">
        <v>975</v>
      </c>
      <c r="AV47" s="245" t="s">
        <v>975</v>
      </c>
      <c r="AW47" s="245" t="s">
        <v>975</v>
      </c>
      <c r="AX47" s="245" t="s">
        <v>1736</v>
      </c>
      <c r="AY47" s="52"/>
      <c r="AZ47" s="253"/>
      <c r="BA47" s="246" t="s">
        <v>977</v>
      </c>
      <c r="BB47" s="246" t="s">
        <v>977</v>
      </c>
      <c r="BC47" s="247" t="s">
        <v>977</v>
      </c>
      <c r="BD47" s="51" t="s">
        <v>1523</v>
      </c>
      <c r="BE47" s="249">
        <v>1</v>
      </c>
      <c r="BF47" s="249">
        <v>11</v>
      </c>
      <c r="BG47" s="249">
        <v>2</v>
      </c>
      <c r="BH47" s="249">
        <v>0</v>
      </c>
      <c r="BI47" s="250">
        <v>0</v>
      </c>
      <c r="BJ47" s="119">
        <v>0</v>
      </c>
      <c r="BK47" s="57">
        <v>0</v>
      </c>
      <c r="BL47" s="70">
        <v>6</v>
      </c>
      <c r="BM47" s="57">
        <v>233000</v>
      </c>
      <c r="BN47" s="70">
        <v>1</v>
      </c>
      <c r="BO47" s="57">
        <v>20000</v>
      </c>
      <c r="BP47" s="70">
        <v>2</v>
      </c>
      <c r="BQ47" s="57">
        <v>20000</v>
      </c>
      <c r="BR47" s="57">
        <v>0</v>
      </c>
      <c r="BS47" s="69">
        <v>0</v>
      </c>
      <c r="BT47" s="257"/>
      <c r="BU47" s="63" t="s">
        <v>428</v>
      </c>
      <c r="BV47" s="65"/>
      <c r="BW47" s="51" t="s">
        <v>429</v>
      </c>
      <c r="BX47" s="51" t="s">
        <v>430</v>
      </c>
      <c r="BY47" s="239" t="s">
        <v>1736</v>
      </c>
      <c r="BZ47" s="257" t="s">
        <v>1736</v>
      </c>
      <c r="CA47" s="244" t="s">
        <v>1063</v>
      </c>
      <c r="CB47" s="239"/>
    </row>
    <row r="48" spans="1:80" s="9" customFormat="1" ht="25.5">
      <c r="A48" s="239">
        <v>46</v>
      </c>
      <c r="B48" s="82" t="str">
        <f>'Full details'!B48</f>
        <v>Nigeria</v>
      </c>
      <c r="C48" s="240" t="str">
        <f>'Full details'!C48</f>
        <v>University of Ibadan: Dept of Human Nutrition</v>
      </c>
      <c r="D48" s="156">
        <v>3</v>
      </c>
      <c r="E48" s="156" t="s">
        <v>975</v>
      </c>
      <c r="F48" s="241">
        <v>6</v>
      </c>
      <c r="G48" s="156">
        <v>2</v>
      </c>
      <c r="H48" s="156" t="s">
        <v>975</v>
      </c>
      <c r="I48" s="241">
        <v>5</v>
      </c>
      <c r="J48" s="108"/>
      <c r="K48" s="101"/>
      <c r="L48" s="109"/>
      <c r="M48" s="108"/>
      <c r="N48" s="101"/>
      <c r="O48" s="109"/>
      <c r="P48" s="101"/>
      <c r="Q48" s="101"/>
      <c r="R48" s="109"/>
      <c r="S48" s="156">
        <v>0</v>
      </c>
      <c r="T48" s="156" t="s">
        <v>975</v>
      </c>
      <c r="U48" s="241">
        <v>3</v>
      </c>
      <c r="V48" s="101"/>
      <c r="W48" s="101"/>
      <c r="X48" s="109"/>
      <c r="Y48" s="156">
        <v>0</v>
      </c>
      <c r="Z48" s="101"/>
      <c r="AA48" s="109"/>
      <c r="AB48" s="56">
        <v>1</v>
      </c>
      <c r="AC48" s="101"/>
      <c r="AD48" s="109"/>
      <c r="AE48" s="157">
        <v>0</v>
      </c>
      <c r="AF48" s="101"/>
      <c r="AG48" s="109"/>
      <c r="AH48" s="242">
        <v>1</v>
      </c>
      <c r="AI48" s="156" t="s">
        <v>975</v>
      </c>
      <c r="AJ48" s="241">
        <v>10</v>
      </c>
      <c r="AK48" s="242">
        <v>1</v>
      </c>
      <c r="AL48" s="156" t="s">
        <v>975</v>
      </c>
      <c r="AM48" s="241">
        <v>4</v>
      </c>
      <c r="AN48" s="244"/>
      <c r="AO48" s="156" t="s">
        <v>975</v>
      </c>
      <c r="AP48" s="241" t="s">
        <v>975</v>
      </c>
      <c r="AQ48" s="156" t="s">
        <v>1736</v>
      </c>
      <c r="AR48" s="241" t="s">
        <v>1736</v>
      </c>
      <c r="AS48" s="156" t="s">
        <v>975</v>
      </c>
      <c r="AT48" s="241" t="s">
        <v>975</v>
      </c>
      <c r="AU48" s="245" t="s">
        <v>975</v>
      </c>
      <c r="AV48" s="245" t="s">
        <v>975</v>
      </c>
      <c r="AW48" s="245"/>
      <c r="AX48" s="245" t="s">
        <v>1736</v>
      </c>
      <c r="AY48" s="52"/>
      <c r="AZ48" s="253"/>
      <c r="BA48" s="246" t="s">
        <v>977</v>
      </c>
      <c r="BB48" s="246" t="s">
        <v>977</v>
      </c>
      <c r="BC48" s="247">
        <v>0.75</v>
      </c>
      <c r="BD48" s="51"/>
      <c r="BE48" s="249">
        <v>0</v>
      </c>
      <c r="BF48" s="249">
        <v>10</v>
      </c>
      <c r="BG48" s="249">
        <v>15</v>
      </c>
      <c r="BH48" s="249">
        <v>0</v>
      </c>
      <c r="BI48" s="250">
        <v>0</v>
      </c>
      <c r="BJ48" s="119">
        <v>0</v>
      </c>
      <c r="BK48" s="57">
        <v>0</v>
      </c>
      <c r="BL48" s="70">
        <v>0</v>
      </c>
      <c r="BM48" s="57">
        <v>0</v>
      </c>
      <c r="BN48" s="70">
        <v>0</v>
      </c>
      <c r="BO48" s="57">
        <v>0</v>
      </c>
      <c r="BP48" s="70">
        <v>0</v>
      </c>
      <c r="BQ48" s="57">
        <v>0</v>
      </c>
      <c r="BR48" s="57">
        <v>0</v>
      </c>
      <c r="BS48" s="69">
        <v>0</v>
      </c>
      <c r="BT48" s="257"/>
      <c r="BU48" s="63"/>
      <c r="BV48" s="65"/>
      <c r="BW48" s="51" t="s">
        <v>88</v>
      </c>
      <c r="BX48" s="51"/>
      <c r="BY48" s="51" t="s">
        <v>31</v>
      </c>
      <c r="BZ48" s="257" t="s">
        <v>1736</v>
      </c>
      <c r="CA48" s="244" t="s">
        <v>1063</v>
      </c>
      <c r="CB48" s="239"/>
    </row>
    <row r="49" spans="1:80" s="9" customFormat="1" ht="51">
      <c r="A49" s="239">
        <v>47</v>
      </c>
      <c r="B49" s="82" t="str">
        <f>'Full details'!B49</f>
        <v>Nigeria</v>
      </c>
      <c r="C49" s="240" t="str">
        <f>'Full details'!C49</f>
        <v>University of Ibadan: Institute of Child Health</v>
      </c>
      <c r="D49" s="156">
        <v>1</v>
      </c>
      <c r="E49" s="156" t="s">
        <v>975</v>
      </c>
      <c r="F49" s="57" t="s">
        <v>2046</v>
      </c>
      <c r="G49" s="156">
        <v>4</v>
      </c>
      <c r="H49" s="156" t="s">
        <v>1736</v>
      </c>
      <c r="I49" s="241"/>
      <c r="J49" s="242">
        <v>1</v>
      </c>
      <c r="K49" s="156" t="s">
        <v>975</v>
      </c>
      <c r="L49" s="57" t="s">
        <v>2047</v>
      </c>
      <c r="M49" s="242">
        <v>1</v>
      </c>
      <c r="N49" s="156" t="s">
        <v>975</v>
      </c>
      <c r="O49" s="109"/>
      <c r="P49" s="156">
        <v>0</v>
      </c>
      <c r="Q49" s="156"/>
      <c r="R49" s="241"/>
      <c r="S49" s="156">
        <v>1</v>
      </c>
      <c r="T49" s="156" t="s">
        <v>975</v>
      </c>
      <c r="U49" s="57" t="s">
        <v>2048</v>
      </c>
      <c r="V49" s="101"/>
      <c r="W49" s="101"/>
      <c r="X49" s="109"/>
      <c r="Y49" s="101"/>
      <c r="Z49" s="101"/>
      <c r="AA49" s="109"/>
      <c r="AB49" s="242">
        <v>0</v>
      </c>
      <c r="AC49" s="156" t="s">
        <v>975</v>
      </c>
      <c r="AD49" s="241">
        <v>6</v>
      </c>
      <c r="AE49" s="157">
        <v>0</v>
      </c>
      <c r="AF49" s="156" t="s">
        <v>975</v>
      </c>
      <c r="AG49" s="251" t="s">
        <v>2049</v>
      </c>
      <c r="AH49" s="242">
        <v>0</v>
      </c>
      <c r="AI49" s="156" t="s">
        <v>975</v>
      </c>
      <c r="AJ49" s="241">
        <v>2</v>
      </c>
      <c r="AK49" s="242">
        <v>0</v>
      </c>
      <c r="AL49" s="156" t="s">
        <v>975</v>
      </c>
      <c r="AM49" s="241">
        <v>2</v>
      </c>
      <c r="AN49" s="244"/>
      <c r="AO49" s="156" t="s">
        <v>975</v>
      </c>
      <c r="AP49" s="241" t="s">
        <v>975</v>
      </c>
      <c r="AQ49" s="156" t="s">
        <v>975</v>
      </c>
      <c r="AR49" s="241" t="s">
        <v>975</v>
      </c>
      <c r="AS49" s="156" t="s">
        <v>975</v>
      </c>
      <c r="AT49" s="241" t="s">
        <v>1736</v>
      </c>
      <c r="AU49" s="245" t="s">
        <v>975</v>
      </c>
      <c r="AV49" s="245" t="s">
        <v>975</v>
      </c>
      <c r="AW49" s="245"/>
      <c r="AX49" s="245" t="s">
        <v>1736</v>
      </c>
      <c r="AY49" s="52"/>
      <c r="AZ49" s="245" t="s">
        <v>975</v>
      </c>
      <c r="BA49" s="246" t="s">
        <v>977</v>
      </c>
      <c r="BB49" s="246" t="s">
        <v>977</v>
      </c>
      <c r="BC49" s="247" t="s">
        <v>977</v>
      </c>
      <c r="BD49" s="51"/>
      <c r="BE49" s="249" t="s">
        <v>169</v>
      </c>
      <c r="BF49" s="249">
        <v>0</v>
      </c>
      <c r="BG49" s="249">
        <v>0</v>
      </c>
      <c r="BH49" s="249">
        <v>0</v>
      </c>
      <c r="BI49" s="250">
        <v>0</v>
      </c>
      <c r="BJ49" s="119">
        <v>1</v>
      </c>
      <c r="BK49" s="57">
        <v>20000</v>
      </c>
      <c r="BL49" s="70">
        <v>0</v>
      </c>
      <c r="BM49" s="57">
        <v>0</v>
      </c>
      <c r="BN49" s="70">
        <v>0</v>
      </c>
      <c r="BO49" s="57">
        <v>0</v>
      </c>
      <c r="BP49" s="70">
        <v>0</v>
      </c>
      <c r="BQ49" s="57">
        <v>0</v>
      </c>
      <c r="BR49" s="57">
        <v>0</v>
      </c>
      <c r="BS49" s="69">
        <v>0</v>
      </c>
      <c r="BT49" s="257"/>
      <c r="BU49" s="63"/>
      <c r="BV49" s="65"/>
      <c r="BW49" s="52"/>
      <c r="BX49" s="51"/>
      <c r="BY49" s="52"/>
      <c r="BZ49" s="257" t="s">
        <v>1736</v>
      </c>
      <c r="CA49" s="244" t="s">
        <v>1063</v>
      </c>
      <c r="CB49" s="239"/>
    </row>
    <row r="50" spans="1:80" s="9" customFormat="1" ht="39.75" customHeight="1">
      <c r="A50" s="239">
        <v>48</v>
      </c>
      <c r="B50" s="82" t="str">
        <f>'Full details'!B50</f>
        <v>Nigeria</v>
      </c>
      <c r="C50" s="240" t="str">
        <f>'Full details'!C50</f>
        <v>University of Lagos </v>
      </c>
      <c r="D50" s="156">
        <v>3</v>
      </c>
      <c r="E50" s="156" t="s">
        <v>1736</v>
      </c>
      <c r="F50" s="57"/>
      <c r="G50" s="156">
        <v>2</v>
      </c>
      <c r="H50" s="156" t="s">
        <v>1736</v>
      </c>
      <c r="I50" s="241"/>
      <c r="J50" s="242">
        <v>2</v>
      </c>
      <c r="K50" s="156" t="s">
        <v>1736</v>
      </c>
      <c r="L50" s="57"/>
      <c r="M50" s="242">
        <v>6</v>
      </c>
      <c r="N50" s="156" t="s">
        <v>1736</v>
      </c>
      <c r="O50" s="241"/>
      <c r="P50" s="156">
        <v>6</v>
      </c>
      <c r="Q50" s="156" t="s">
        <v>1736</v>
      </c>
      <c r="R50" s="241"/>
      <c r="S50" s="156">
        <v>0</v>
      </c>
      <c r="T50" s="156" t="s">
        <v>975</v>
      </c>
      <c r="U50" s="57">
        <v>2</v>
      </c>
      <c r="V50" s="156">
        <v>4</v>
      </c>
      <c r="W50" s="156" t="s">
        <v>975</v>
      </c>
      <c r="X50" s="251" t="s">
        <v>176</v>
      </c>
      <c r="Y50" s="156">
        <v>0</v>
      </c>
      <c r="Z50" s="156" t="s">
        <v>975</v>
      </c>
      <c r="AA50" s="241">
        <v>5</v>
      </c>
      <c r="AB50" s="242">
        <v>25</v>
      </c>
      <c r="AC50" s="156" t="s">
        <v>1736</v>
      </c>
      <c r="AD50" s="241"/>
      <c r="AE50" s="157">
        <v>2</v>
      </c>
      <c r="AF50" s="156"/>
      <c r="AG50" s="251"/>
      <c r="AH50" s="242"/>
      <c r="AI50" s="156"/>
      <c r="AJ50" s="241"/>
      <c r="AK50" s="242">
        <v>1</v>
      </c>
      <c r="AL50" s="156" t="s">
        <v>975</v>
      </c>
      <c r="AM50" s="241">
        <v>2</v>
      </c>
      <c r="AN50" s="244"/>
      <c r="AO50" s="156" t="s">
        <v>1736</v>
      </c>
      <c r="AP50" s="241" t="s">
        <v>1736</v>
      </c>
      <c r="AQ50" s="156" t="s">
        <v>1736</v>
      </c>
      <c r="AR50" s="241" t="s">
        <v>1736</v>
      </c>
      <c r="AS50" s="156" t="s">
        <v>975</v>
      </c>
      <c r="AT50" s="241" t="s">
        <v>975</v>
      </c>
      <c r="AU50" s="245" t="s">
        <v>975</v>
      </c>
      <c r="AV50" s="245" t="s">
        <v>975</v>
      </c>
      <c r="AW50" s="245" t="s">
        <v>975</v>
      </c>
      <c r="AX50" s="245" t="s">
        <v>1736</v>
      </c>
      <c r="AY50" s="51" t="s">
        <v>695</v>
      </c>
      <c r="AZ50" s="245"/>
      <c r="BA50" s="246" t="s">
        <v>40</v>
      </c>
      <c r="BB50" s="246" t="s">
        <v>977</v>
      </c>
      <c r="BC50" s="247" t="s">
        <v>977</v>
      </c>
      <c r="BD50" s="51" t="s">
        <v>696</v>
      </c>
      <c r="BE50" s="249">
        <v>2</v>
      </c>
      <c r="BF50" s="249">
        <v>2</v>
      </c>
      <c r="BG50" s="249">
        <v>10</v>
      </c>
      <c r="BH50" s="249">
        <v>2</v>
      </c>
      <c r="BI50" s="250"/>
      <c r="BJ50" s="119"/>
      <c r="BK50" s="57"/>
      <c r="BL50" s="70">
        <v>1</v>
      </c>
      <c r="BM50" s="57">
        <v>10000</v>
      </c>
      <c r="BN50" s="70"/>
      <c r="BO50" s="109"/>
      <c r="BP50" s="70"/>
      <c r="BQ50" s="109"/>
      <c r="BR50" s="57"/>
      <c r="BS50" s="69"/>
      <c r="BT50" s="257"/>
      <c r="BU50" s="63" t="s">
        <v>697</v>
      </c>
      <c r="BV50" s="65"/>
      <c r="BW50" s="51" t="s">
        <v>698</v>
      </c>
      <c r="BX50" s="51"/>
      <c r="BY50" s="239" t="s">
        <v>1736</v>
      </c>
      <c r="BZ50" s="99"/>
      <c r="CA50" s="244" t="s">
        <v>1790</v>
      </c>
      <c r="CB50" s="51"/>
    </row>
    <row r="51" spans="1:80" s="9" customFormat="1" ht="21.75" customHeight="1">
      <c r="A51" s="239">
        <v>49</v>
      </c>
      <c r="B51" s="82" t="str">
        <f>'Full details'!B51</f>
        <v>Nigeria</v>
      </c>
      <c r="C51" s="240" t="str">
        <f>'Full details'!C51</f>
        <v>University of Calabar (no questionnaire returned)</v>
      </c>
      <c r="D51" s="156"/>
      <c r="E51" s="156"/>
      <c r="F51" s="57"/>
      <c r="G51" s="156"/>
      <c r="H51" s="156"/>
      <c r="I51" s="241"/>
      <c r="J51" s="242"/>
      <c r="K51" s="156"/>
      <c r="L51" s="57"/>
      <c r="M51" s="242"/>
      <c r="N51" s="156"/>
      <c r="O51" s="241"/>
      <c r="P51" s="156"/>
      <c r="Q51" s="156"/>
      <c r="R51" s="241"/>
      <c r="S51" s="156"/>
      <c r="T51" s="156"/>
      <c r="U51" s="57"/>
      <c r="V51" s="156"/>
      <c r="W51" s="156"/>
      <c r="X51" s="251"/>
      <c r="Y51" s="156"/>
      <c r="Z51" s="156"/>
      <c r="AA51" s="241"/>
      <c r="AB51" s="242"/>
      <c r="AC51" s="156"/>
      <c r="AD51" s="241"/>
      <c r="AE51" s="157"/>
      <c r="AF51" s="156"/>
      <c r="AG51" s="251"/>
      <c r="AH51" s="242"/>
      <c r="AI51" s="156"/>
      <c r="AJ51" s="241"/>
      <c r="AK51" s="242"/>
      <c r="AL51" s="156"/>
      <c r="AM51" s="241"/>
      <c r="AN51" s="244"/>
      <c r="AO51" s="156"/>
      <c r="AP51" s="241"/>
      <c r="AQ51" s="156"/>
      <c r="AR51" s="241"/>
      <c r="AS51" s="156"/>
      <c r="AT51" s="241"/>
      <c r="AU51" s="245"/>
      <c r="AV51" s="245"/>
      <c r="AW51" s="245"/>
      <c r="AX51" s="245"/>
      <c r="AY51" s="51"/>
      <c r="AZ51" s="245"/>
      <c r="BA51" s="246"/>
      <c r="BB51" s="246"/>
      <c r="BC51" s="247"/>
      <c r="BD51" s="51"/>
      <c r="BE51" s="249"/>
      <c r="BF51" s="249"/>
      <c r="BG51" s="249"/>
      <c r="BH51" s="249"/>
      <c r="BI51" s="250"/>
      <c r="BJ51" s="119"/>
      <c r="BK51" s="57"/>
      <c r="BL51" s="70"/>
      <c r="BM51" s="57"/>
      <c r="BN51" s="70"/>
      <c r="BO51" s="109"/>
      <c r="BP51" s="70"/>
      <c r="BQ51" s="109"/>
      <c r="BR51" s="57"/>
      <c r="BS51" s="69"/>
      <c r="BT51" s="257"/>
      <c r="BU51" s="63"/>
      <c r="BV51" s="65"/>
      <c r="BW51" s="51"/>
      <c r="BX51" s="51"/>
      <c r="BY51" s="239"/>
      <c r="BZ51" s="99"/>
      <c r="CA51" s="244"/>
      <c r="CB51" s="51"/>
    </row>
    <row r="52" spans="1:80" s="9" customFormat="1" ht="21.75" customHeight="1">
      <c r="A52" s="239">
        <v>50</v>
      </c>
      <c r="B52" s="82" t="str">
        <f>'Full details'!B52</f>
        <v>Nigeria</v>
      </c>
      <c r="C52" s="240" t="str">
        <f>'Full details'!C52</f>
        <v>University of Benin (no questionnaire returned)</v>
      </c>
      <c r="D52" s="156"/>
      <c r="E52" s="156"/>
      <c r="F52" s="57"/>
      <c r="G52" s="156"/>
      <c r="H52" s="156"/>
      <c r="I52" s="241"/>
      <c r="J52" s="242"/>
      <c r="K52" s="156"/>
      <c r="L52" s="57"/>
      <c r="M52" s="242"/>
      <c r="N52" s="156"/>
      <c r="O52" s="241"/>
      <c r="P52" s="156"/>
      <c r="Q52" s="156"/>
      <c r="R52" s="241"/>
      <c r="S52" s="156"/>
      <c r="T52" s="156"/>
      <c r="U52" s="57"/>
      <c r="V52" s="156"/>
      <c r="W52" s="156"/>
      <c r="X52" s="251"/>
      <c r="Y52" s="156"/>
      <c r="Z52" s="156"/>
      <c r="AA52" s="241"/>
      <c r="AB52" s="242"/>
      <c r="AC52" s="156"/>
      <c r="AD52" s="241"/>
      <c r="AE52" s="157"/>
      <c r="AF52" s="156"/>
      <c r="AG52" s="251"/>
      <c r="AH52" s="242"/>
      <c r="AI52" s="156"/>
      <c r="AJ52" s="241"/>
      <c r="AK52" s="242"/>
      <c r="AL52" s="156"/>
      <c r="AM52" s="241"/>
      <c r="AN52" s="244"/>
      <c r="AO52" s="156"/>
      <c r="AP52" s="241"/>
      <c r="AQ52" s="156"/>
      <c r="AR52" s="241"/>
      <c r="AS52" s="156"/>
      <c r="AT52" s="241"/>
      <c r="AU52" s="245"/>
      <c r="AV52" s="245"/>
      <c r="AW52" s="245"/>
      <c r="AX52" s="245"/>
      <c r="AY52" s="51"/>
      <c r="AZ52" s="245"/>
      <c r="BA52" s="246"/>
      <c r="BB52" s="246"/>
      <c r="BC52" s="247"/>
      <c r="BD52" s="51"/>
      <c r="BE52" s="249"/>
      <c r="BF52" s="249"/>
      <c r="BG52" s="249"/>
      <c r="BH52" s="249"/>
      <c r="BI52" s="250"/>
      <c r="BJ52" s="119"/>
      <c r="BK52" s="57"/>
      <c r="BL52" s="70"/>
      <c r="BM52" s="57"/>
      <c r="BN52" s="70"/>
      <c r="BO52" s="109"/>
      <c r="BP52" s="70"/>
      <c r="BQ52" s="109"/>
      <c r="BR52" s="57"/>
      <c r="BS52" s="69"/>
      <c r="BT52" s="257"/>
      <c r="BU52" s="63"/>
      <c r="BV52" s="65"/>
      <c r="BW52" s="51"/>
      <c r="BX52" s="51"/>
      <c r="BY52" s="239"/>
      <c r="BZ52" s="99"/>
      <c r="CA52" s="244"/>
      <c r="CB52" s="51"/>
    </row>
    <row r="53" spans="1:80" s="9" customFormat="1" ht="21.75" customHeight="1">
      <c r="A53" s="239">
        <v>51</v>
      </c>
      <c r="B53" s="82" t="str">
        <f>'Full details'!B53</f>
        <v>Nigeria</v>
      </c>
      <c r="C53" s="240" t="str">
        <f>'Full details'!C53</f>
        <v>University of Jos (no questionnaire returned)</v>
      </c>
      <c r="D53" s="156"/>
      <c r="E53" s="156"/>
      <c r="F53" s="57"/>
      <c r="G53" s="156"/>
      <c r="H53" s="156"/>
      <c r="I53" s="241"/>
      <c r="J53" s="242"/>
      <c r="K53" s="156"/>
      <c r="L53" s="57"/>
      <c r="M53" s="242"/>
      <c r="N53" s="156"/>
      <c r="O53" s="241"/>
      <c r="P53" s="156"/>
      <c r="Q53" s="156"/>
      <c r="R53" s="241"/>
      <c r="S53" s="156"/>
      <c r="T53" s="156"/>
      <c r="U53" s="57"/>
      <c r="V53" s="156"/>
      <c r="W53" s="156"/>
      <c r="X53" s="251"/>
      <c r="Y53" s="156"/>
      <c r="Z53" s="156"/>
      <c r="AA53" s="241"/>
      <c r="AB53" s="242"/>
      <c r="AC53" s="156"/>
      <c r="AD53" s="241"/>
      <c r="AE53" s="157"/>
      <c r="AF53" s="156"/>
      <c r="AG53" s="251"/>
      <c r="AH53" s="242"/>
      <c r="AI53" s="156"/>
      <c r="AJ53" s="241"/>
      <c r="AK53" s="242"/>
      <c r="AL53" s="156"/>
      <c r="AM53" s="241"/>
      <c r="AN53" s="244"/>
      <c r="AO53" s="156"/>
      <c r="AP53" s="241"/>
      <c r="AQ53" s="156"/>
      <c r="AR53" s="241"/>
      <c r="AS53" s="156"/>
      <c r="AT53" s="241"/>
      <c r="AU53" s="245"/>
      <c r="AV53" s="245"/>
      <c r="AW53" s="245"/>
      <c r="AX53" s="245"/>
      <c r="AY53" s="51"/>
      <c r="AZ53" s="245"/>
      <c r="BA53" s="246"/>
      <c r="BB53" s="246"/>
      <c r="BC53" s="247"/>
      <c r="BD53" s="51"/>
      <c r="BE53" s="249"/>
      <c r="BF53" s="249"/>
      <c r="BG53" s="249"/>
      <c r="BH53" s="249"/>
      <c r="BI53" s="250"/>
      <c r="BJ53" s="119"/>
      <c r="BK53" s="57"/>
      <c r="BL53" s="70"/>
      <c r="BM53" s="57"/>
      <c r="BN53" s="70"/>
      <c r="BO53" s="109"/>
      <c r="BP53" s="70"/>
      <c r="BQ53" s="109"/>
      <c r="BR53" s="57"/>
      <c r="BS53" s="69"/>
      <c r="BT53" s="257"/>
      <c r="BU53" s="63"/>
      <c r="BV53" s="65"/>
      <c r="BW53" s="51"/>
      <c r="BX53" s="51"/>
      <c r="BY53" s="239"/>
      <c r="BZ53" s="99"/>
      <c r="CA53" s="244"/>
      <c r="CB53" s="51"/>
    </row>
    <row r="54" spans="1:80" s="9" customFormat="1" ht="21.75" customHeight="1">
      <c r="A54" s="239">
        <v>52</v>
      </c>
      <c r="B54" s="82" t="str">
        <f>'Full details'!B54</f>
        <v>Nigeria</v>
      </c>
      <c r="C54" s="240" t="str">
        <f>'Full details'!C54</f>
        <v>Ahmadou Bello University (no questionnaire returned)</v>
      </c>
      <c r="D54" s="156"/>
      <c r="E54" s="156"/>
      <c r="F54" s="57"/>
      <c r="G54" s="156"/>
      <c r="H54" s="156"/>
      <c r="I54" s="241"/>
      <c r="J54" s="242"/>
      <c r="K54" s="156"/>
      <c r="L54" s="57"/>
      <c r="M54" s="242"/>
      <c r="N54" s="156"/>
      <c r="O54" s="241"/>
      <c r="P54" s="156"/>
      <c r="Q54" s="156"/>
      <c r="R54" s="241"/>
      <c r="S54" s="156"/>
      <c r="T54" s="156"/>
      <c r="U54" s="57"/>
      <c r="V54" s="156"/>
      <c r="W54" s="156"/>
      <c r="X54" s="251"/>
      <c r="Y54" s="156"/>
      <c r="Z54" s="156"/>
      <c r="AA54" s="241"/>
      <c r="AB54" s="242"/>
      <c r="AC54" s="156"/>
      <c r="AD54" s="241"/>
      <c r="AE54" s="157"/>
      <c r="AF54" s="156"/>
      <c r="AG54" s="251"/>
      <c r="AH54" s="242"/>
      <c r="AI54" s="156"/>
      <c r="AJ54" s="241"/>
      <c r="AK54" s="242"/>
      <c r="AL54" s="156"/>
      <c r="AM54" s="241"/>
      <c r="AN54" s="244"/>
      <c r="AO54" s="156"/>
      <c r="AP54" s="241"/>
      <c r="AQ54" s="156"/>
      <c r="AR54" s="241"/>
      <c r="AS54" s="156"/>
      <c r="AT54" s="241"/>
      <c r="AU54" s="245"/>
      <c r="AV54" s="245"/>
      <c r="AW54" s="245"/>
      <c r="AX54" s="245"/>
      <c r="AY54" s="51"/>
      <c r="AZ54" s="245"/>
      <c r="BA54" s="246"/>
      <c r="BB54" s="246"/>
      <c r="BC54" s="247"/>
      <c r="BD54" s="51"/>
      <c r="BE54" s="249"/>
      <c r="BF54" s="249"/>
      <c r="BG54" s="249"/>
      <c r="BH54" s="249"/>
      <c r="BI54" s="250"/>
      <c r="BJ54" s="119"/>
      <c r="BK54" s="57"/>
      <c r="BL54" s="70"/>
      <c r="BM54" s="57"/>
      <c r="BN54" s="70"/>
      <c r="BO54" s="109"/>
      <c r="BP54" s="70"/>
      <c r="BQ54" s="109"/>
      <c r="BR54" s="57"/>
      <c r="BS54" s="69"/>
      <c r="BT54" s="257"/>
      <c r="BU54" s="63"/>
      <c r="BV54" s="65"/>
      <c r="BW54" s="51"/>
      <c r="BX54" s="51"/>
      <c r="BY54" s="239"/>
      <c r="BZ54" s="99"/>
      <c r="CA54" s="244"/>
      <c r="CB54" s="51"/>
    </row>
    <row r="55" spans="1:80" s="9" customFormat="1" ht="21.75" customHeight="1">
      <c r="A55" s="239">
        <v>53</v>
      </c>
      <c r="B55" s="82" t="str">
        <f>'Full details'!B55</f>
        <v>Rwanda</v>
      </c>
      <c r="C55" s="240" t="str">
        <f>'Full details'!C55</f>
        <v>School of Public Health</v>
      </c>
      <c r="D55" s="156"/>
      <c r="E55" s="156"/>
      <c r="F55" s="57"/>
      <c r="G55" s="156"/>
      <c r="H55" s="156"/>
      <c r="I55" s="241"/>
      <c r="J55" s="242"/>
      <c r="K55" s="156"/>
      <c r="L55" s="57"/>
      <c r="M55" s="242"/>
      <c r="N55" s="156"/>
      <c r="O55" s="241"/>
      <c r="P55" s="156"/>
      <c r="Q55" s="156"/>
      <c r="R55" s="241"/>
      <c r="S55" s="156"/>
      <c r="T55" s="156"/>
      <c r="U55" s="57"/>
      <c r="V55" s="156"/>
      <c r="W55" s="156"/>
      <c r="X55" s="251"/>
      <c r="Y55" s="156"/>
      <c r="Z55" s="156"/>
      <c r="AA55" s="241"/>
      <c r="AB55" s="242"/>
      <c r="AC55" s="156"/>
      <c r="AD55" s="241"/>
      <c r="AE55" s="157"/>
      <c r="AF55" s="156"/>
      <c r="AG55" s="251"/>
      <c r="AH55" s="242"/>
      <c r="AI55" s="156"/>
      <c r="AJ55" s="241"/>
      <c r="AK55" s="242"/>
      <c r="AL55" s="156"/>
      <c r="AM55" s="241"/>
      <c r="AN55" s="244"/>
      <c r="AO55" s="156"/>
      <c r="AP55" s="241"/>
      <c r="AQ55" s="156"/>
      <c r="AR55" s="241"/>
      <c r="AS55" s="156"/>
      <c r="AT55" s="241"/>
      <c r="AU55" s="245"/>
      <c r="AV55" s="245"/>
      <c r="AW55" s="245"/>
      <c r="AX55" s="245"/>
      <c r="AY55" s="51"/>
      <c r="AZ55" s="245"/>
      <c r="BA55" s="246"/>
      <c r="BB55" s="246"/>
      <c r="BC55" s="247"/>
      <c r="BD55" s="51"/>
      <c r="BE55" s="249"/>
      <c r="BF55" s="249"/>
      <c r="BG55" s="249"/>
      <c r="BH55" s="249"/>
      <c r="BI55" s="250"/>
      <c r="BJ55" s="119"/>
      <c r="BK55" s="57"/>
      <c r="BL55" s="70"/>
      <c r="BM55" s="57"/>
      <c r="BN55" s="70"/>
      <c r="BO55" s="109"/>
      <c r="BP55" s="70"/>
      <c r="BQ55" s="109"/>
      <c r="BR55" s="57"/>
      <c r="BS55" s="69"/>
      <c r="BT55" s="257"/>
      <c r="BU55" s="63"/>
      <c r="BV55" s="65"/>
      <c r="BW55" s="51"/>
      <c r="BX55" s="51"/>
      <c r="BY55" s="239"/>
      <c r="BZ55" s="99"/>
      <c r="CA55" s="244"/>
      <c r="CB55" s="51"/>
    </row>
    <row r="56" spans="1:80" s="9" customFormat="1" ht="21.75" customHeight="1">
      <c r="A56" s="239">
        <v>54</v>
      </c>
      <c r="B56" s="82" t="str">
        <f>'Full details'!B56</f>
        <v>Sao-Tome &amp; Principe</v>
      </c>
      <c r="C56" s="240" t="str">
        <f>'Full details'!C56</f>
        <v>No postgrad training in PH</v>
      </c>
      <c r="D56" s="156"/>
      <c r="E56" s="156"/>
      <c r="F56" s="57"/>
      <c r="G56" s="156"/>
      <c r="H56" s="156"/>
      <c r="I56" s="241"/>
      <c r="J56" s="242"/>
      <c r="K56" s="156"/>
      <c r="L56" s="57"/>
      <c r="M56" s="242"/>
      <c r="N56" s="156"/>
      <c r="O56" s="241"/>
      <c r="P56" s="156"/>
      <c r="Q56" s="156"/>
      <c r="R56" s="241"/>
      <c r="S56" s="156"/>
      <c r="T56" s="156"/>
      <c r="U56" s="57"/>
      <c r="V56" s="156"/>
      <c r="W56" s="156"/>
      <c r="X56" s="251"/>
      <c r="Y56" s="156"/>
      <c r="Z56" s="156"/>
      <c r="AA56" s="241"/>
      <c r="AB56" s="242"/>
      <c r="AC56" s="156"/>
      <c r="AD56" s="241"/>
      <c r="AE56" s="157"/>
      <c r="AF56" s="156"/>
      <c r="AG56" s="251"/>
      <c r="AH56" s="242"/>
      <c r="AI56" s="156"/>
      <c r="AJ56" s="241"/>
      <c r="AK56" s="242"/>
      <c r="AL56" s="156"/>
      <c r="AM56" s="241"/>
      <c r="AN56" s="244"/>
      <c r="AO56" s="156"/>
      <c r="AP56" s="241"/>
      <c r="AQ56" s="156"/>
      <c r="AR56" s="241"/>
      <c r="AS56" s="156"/>
      <c r="AT56" s="241"/>
      <c r="AU56" s="245"/>
      <c r="AV56" s="245"/>
      <c r="AW56" s="245"/>
      <c r="AX56" s="245"/>
      <c r="AY56" s="51"/>
      <c r="AZ56" s="245"/>
      <c r="BA56" s="246"/>
      <c r="BB56" s="246"/>
      <c r="BC56" s="247"/>
      <c r="BD56" s="51"/>
      <c r="BE56" s="249"/>
      <c r="BF56" s="249"/>
      <c r="BG56" s="249"/>
      <c r="BH56" s="249"/>
      <c r="BI56" s="250"/>
      <c r="BJ56" s="119"/>
      <c r="BK56" s="57"/>
      <c r="BL56" s="70"/>
      <c r="BM56" s="57"/>
      <c r="BN56" s="70"/>
      <c r="BO56" s="109"/>
      <c r="BP56" s="70"/>
      <c r="BQ56" s="109"/>
      <c r="BR56" s="57"/>
      <c r="BS56" s="69"/>
      <c r="BT56" s="257"/>
      <c r="BU56" s="63"/>
      <c r="BV56" s="65"/>
      <c r="BW56" s="51"/>
      <c r="BX56" s="51"/>
      <c r="BY56" s="239"/>
      <c r="BZ56" s="99"/>
      <c r="CA56" s="244"/>
      <c r="CB56" s="51"/>
    </row>
    <row r="57" spans="1:80" s="9" customFormat="1" ht="61.5" customHeight="1">
      <c r="A57" s="239">
        <v>55</v>
      </c>
      <c r="B57" s="82" t="str">
        <f>'Full details'!B57</f>
        <v>Senegal</v>
      </c>
      <c r="C57" s="240" t="str">
        <f>'Full details'!C57</f>
        <v>Institut de Santé et Développement</v>
      </c>
      <c r="D57" s="156">
        <v>2</v>
      </c>
      <c r="E57" s="156" t="s">
        <v>975</v>
      </c>
      <c r="F57" s="241">
        <v>4</v>
      </c>
      <c r="G57" s="156">
        <v>0</v>
      </c>
      <c r="H57" s="156" t="s">
        <v>975</v>
      </c>
      <c r="I57" s="241">
        <v>2</v>
      </c>
      <c r="J57" s="242">
        <v>1</v>
      </c>
      <c r="K57" s="156" t="s">
        <v>975</v>
      </c>
      <c r="L57" s="241">
        <v>2</v>
      </c>
      <c r="M57" s="108" t="s">
        <v>196</v>
      </c>
      <c r="N57" s="156" t="s">
        <v>1736</v>
      </c>
      <c r="O57" s="241"/>
      <c r="P57" s="156">
        <v>15</v>
      </c>
      <c r="Q57" s="156" t="s">
        <v>1736</v>
      </c>
      <c r="R57" s="241"/>
      <c r="S57" s="156">
        <v>2</v>
      </c>
      <c r="T57" s="156" t="s">
        <v>975</v>
      </c>
      <c r="U57" s="241">
        <v>4</v>
      </c>
      <c r="V57" s="156">
        <v>3</v>
      </c>
      <c r="W57" s="156" t="s">
        <v>1736</v>
      </c>
      <c r="X57" s="241"/>
      <c r="Y57" s="156">
        <v>1</v>
      </c>
      <c r="Z57" s="156" t="s">
        <v>975</v>
      </c>
      <c r="AA57" s="241">
        <v>3</v>
      </c>
      <c r="AB57" s="242">
        <v>40</v>
      </c>
      <c r="AC57" s="70" t="s">
        <v>1741</v>
      </c>
      <c r="AD57" s="241"/>
      <c r="AE57" s="71"/>
      <c r="AF57" s="101"/>
      <c r="AG57" s="109"/>
      <c r="AH57" s="242">
        <v>1</v>
      </c>
      <c r="AI57" s="156" t="s">
        <v>975</v>
      </c>
      <c r="AJ57" s="241">
        <v>2</v>
      </c>
      <c r="AK57" s="242">
        <v>1</v>
      </c>
      <c r="AL57" s="156" t="s">
        <v>975</v>
      </c>
      <c r="AM57" s="241">
        <v>2</v>
      </c>
      <c r="AN57" s="244"/>
      <c r="AO57" s="156" t="s">
        <v>1736</v>
      </c>
      <c r="AP57" s="241" t="s">
        <v>1736</v>
      </c>
      <c r="AQ57" s="156" t="s">
        <v>1736</v>
      </c>
      <c r="AR57" s="241" t="s">
        <v>1736</v>
      </c>
      <c r="AS57" s="156" t="s">
        <v>975</v>
      </c>
      <c r="AT57" s="241" t="s">
        <v>1736</v>
      </c>
      <c r="AU57" s="245" t="s">
        <v>975</v>
      </c>
      <c r="AV57" s="253"/>
      <c r="AW57" s="253"/>
      <c r="AX57" s="253"/>
      <c r="AY57" s="52"/>
      <c r="AZ57" s="245"/>
      <c r="BA57" s="255" t="s">
        <v>352</v>
      </c>
      <c r="BB57" s="255" t="s">
        <v>352</v>
      </c>
      <c r="BC57" s="256" t="s">
        <v>352</v>
      </c>
      <c r="BD57" s="51"/>
      <c r="BE57" s="249">
        <v>0</v>
      </c>
      <c r="BF57" s="249">
        <v>3</v>
      </c>
      <c r="BG57" s="249">
        <v>5</v>
      </c>
      <c r="BH57" s="249">
        <v>3</v>
      </c>
      <c r="BI57" s="250">
        <v>4</v>
      </c>
      <c r="BJ57" s="119">
        <v>0</v>
      </c>
      <c r="BK57" s="57">
        <v>0</v>
      </c>
      <c r="BL57" s="70">
        <v>0</v>
      </c>
      <c r="BM57" s="57">
        <v>0</v>
      </c>
      <c r="BN57" s="70">
        <v>4</v>
      </c>
      <c r="BO57" s="57"/>
      <c r="BP57" s="70">
        <v>4</v>
      </c>
      <c r="BQ57" s="57"/>
      <c r="BR57" s="57">
        <v>0</v>
      </c>
      <c r="BS57" s="69">
        <v>0</v>
      </c>
      <c r="BT57" s="257"/>
      <c r="BU57" s="63" t="s">
        <v>354</v>
      </c>
      <c r="BV57" s="65" t="s">
        <v>355</v>
      </c>
      <c r="BW57" s="51" t="s">
        <v>356</v>
      </c>
      <c r="BX57" s="51"/>
      <c r="BY57" s="52"/>
      <c r="BZ57" s="257" t="s">
        <v>1736</v>
      </c>
      <c r="CA57" s="244" t="s">
        <v>1063</v>
      </c>
      <c r="CB57" s="51" t="s">
        <v>357</v>
      </c>
    </row>
    <row r="58" spans="1:80" s="9" customFormat="1" ht="12.75">
      <c r="A58" s="239">
        <v>56</v>
      </c>
      <c r="B58" s="82" t="str">
        <f>'Full details'!B58</f>
        <v>Seychelles</v>
      </c>
      <c r="C58" s="240" t="str">
        <f>'Full details'!C58</f>
        <v>NO INFORMATION</v>
      </c>
      <c r="D58" s="156"/>
      <c r="E58" s="156"/>
      <c r="F58" s="241"/>
      <c r="G58" s="156"/>
      <c r="H58" s="156"/>
      <c r="I58" s="241"/>
      <c r="J58" s="242"/>
      <c r="K58" s="156"/>
      <c r="L58" s="241"/>
      <c r="M58" s="242"/>
      <c r="N58" s="156"/>
      <c r="O58" s="241"/>
      <c r="P58" s="156"/>
      <c r="Q58" s="156"/>
      <c r="R58" s="241"/>
      <c r="S58" s="156"/>
      <c r="T58" s="156"/>
      <c r="U58" s="241"/>
      <c r="V58" s="156"/>
      <c r="W58" s="156"/>
      <c r="X58" s="241"/>
      <c r="Y58" s="156"/>
      <c r="Z58" s="156"/>
      <c r="AA58" s="241"/>
      <c r="AB58" s="242"/>
      <c r="AC58" s="70"/>
      <c r="AD58" s="241"/>
      <c r="AE58" s="157"/>
      <c r="AF58" s="156"/>
      <c r="AG58" s="241"/>
      <c r="AH58" s="242"/>
      <c r="AI58" s="156"/>
      <c r="AJ58" s="241"/>
      <c r="AK58" s="242"/>
      <c r="AL58" s="156"/>
      <c r="AM58" s="241"/>
      <c r="AN58" s="244"/>
      <c r="AO58" s="156"/>
      <c r="AP58" s="241"/>
      <c r="AQ58" s="156"/>
      <c r="AR58" s="241"/>
      <c r="AS58" s="156"/>
      <c r="AT58" s="241"/>
      <c r="AU58" s="245"/>
      <c r="AV58" s="245"/>
      <c r="AW58" s="245"/>
      <c r="AX58" s="245"/>
      <c r="AY58" s="51"/>
      <c r="AZ58" s="245"/>
      <c r="BA58" s="255"/>
      <c r="BB58" s="246"/>
      <c r="BC58" s="247"/>
      <c r="BD58" s="51"/>
      <c r="BE58" s="249"/>
      <c r="BF58" s="249"/>
      <c r="BG58" s="249"/>
      <c r="BH58" s="249"/>
      <c r="BI58" s="250"/>
      <c r="BJ58" s="119"/>
      <c r="BK58" s="57"/>
      <c r="BL58" s="70"/>
      <c r="BM58" s="57"/>
      <c r="BN58" s="70"/>
      <c r="BO58" s="57"/>
      <c r="BP58" s="70"/>
      <c r="BQ58" s="57"/>
      <c r="BR58" s="57"/>
      <c r="BS58" s="69"/>
      <c r="BT58" s="257"/>
      <c r="BU58" s="63"/>
      <c r="BV58" s="65"/>
      <c r="BW58" s="51"/>
      <c r="BX58" s="51"/>
      <c r="BY58" s="239"/>
      <c r="BZ58" s="257"/>
      <c r="CA58" s="244"/>
      <c r="CB58" s="51"/>
    </row>
    <row r="59" spans="1:80" s="9" customFormat="1" ht="37.5" customHeight="1">
      <c r="A59" s="239">
        <v>57</v>
      </c>
      <c r="B59" s="82" t="str">
        <f>'Full details'!B59</f>
        <v>South Africa</v>
      </c>
      <c r="C59" s="240" t="str">
        <f>'Full details'!C59</f>
        <v>University of Stellenbosch</v>
      </c>
      <c r="D59" s="156"/>
      <c r="E59" s="156" t="s">
        <v>1736</v>
      </c>
      <c r="F59" s="241"/>
      <c r="G59" s="156"/>
      <c r="H59" s="156" t="s">
        <v>1736</v>
      </c>
      <c r="I59" s="241"/>
      <c r="J59" s="242"/>
      <c r="K59" s="101" t="s">
        <v>1736</v>
      </c>
      <c r="L59" s="109"/>
      <c r="M59" s="242"/>
      <c r="N59" s="101" t="s">
        <v>1736</v>
      </c>
      <c r="O59" s="109"/>
      <c r="P59" s="156"/>
      <c r="Q59" s="101" t="s">
        <v>1736</v>
      </c>
      <c r="R59" s="109"/>
      <c r="S59" s="156"/>
      <c r="T59" s="156" t="s">
        <v>1736</v>
      </c>
      <c r="U59" s="241"/>
      <c r="V59" s="156"/>
      <c r="W59" s="156" t="s">
        <v>1736</v>
      </c>
      <c r="X59" s="241"/>
      <c r="Y59" s="156" t="s">
        <v>1741</v>
      </c>
      <c r="Z59" s="156" t="s">
        <v>1736</v>
      </c>
      <c r="AA59" s="241"/>
      <c r="AB59" s="242">
        <v>120</v>
      </c>
      <c r="AC59" s="101" t="s">
        <v>1736</v>
      </c>
      <c r="AD59" s="109"/>
      <c r="AE59" s="157">
        <v>10</v>
      </c>
      <c r="AF59" s="156" t="s">
        <v>1736</v>
      </c>
      <c r="AG59" s="251"/>
      <c r="AH59" s="242">
        <v>60</v>
      </c>
      <c r="AI59" s="156" t="s">
        <v>1736</v>
      </c>
      <c r="AJ59" s="241"/>
      <c r="AK59" s="242">
        <v>2</v>
      </c>
      <c r="AL59" s="156" t="s">
        <v>975</v>
      </c>
      <c r="AM59" s="57"/>
      <c r="AN59" s="62" t="s">
        <v>1351</v>
      </c>
      <c r="AO59" s="156" t="s">
        <v>1736</v>
      </c>
      <c r="AP59" s="241" t="s">
        <v>1736</v>
      </c>
      <c r="AQ59" s="156" t="s">
        <v>1736</v>
      </c>
      <c r="AR59" s="241" t="s">
        <v>1736</v>
      </c>
      <c r="AS59" s="156" t="s">
        <v>1736</v>
      </c>
      <c r="AT59" s="241" t="s">
        <v>1736</v>
      </c>
      <c r="AU59" s="245" t="s">
        <v>1736</v>
      </c>
      <c r="AV59" s="245" t="s">
        <v>1736</v>
      </c>
      <c r="AW59" s="245" t="s">
        <v>1736</v>
      </c>
      <c r="AX59" s="245" t="s">
        <v>1736</v>
      </c>
      <c r="AY59" s="51"/>
      <c r="AZ59" s="245" t="s">
        <v>1736</v>
      </c>
      <c r="BA59" s="246" t="s">
        <v>699</v>
      </c>
      <c r="BB59" s="246" t="s">
        <v>700</v>
      </c>
      <c r="BC59" s="247">
        <v>0</v>
      </c>
      <c r="BD59" s="51" t="s">
        <v>701</v>
      </c>
      <c r="BE59" s="249">
        <v>0</v>
      </c>
      <c r="BF59" s="249">
        <v>1</v>
      </c>
      <c r="BG59" s="249">
        <v>2</v>
      </c>
      <c r="BH59" s="249">
        <v>0</v>
      </c>
      <c r="BI59" s="250">
        <v>0</v>
      </c>
      <c r="BJ59" s="119">
        <v>1</v>
      </c>
      <c r="BK59" s="57">
        <v>0</v>
      </c>
      <c r="BL59" s="70">
        <v>0</v>
      </c>
      <c r="BM59" s="57">
        <v>0</v>
      </c>
      <c r="BN59" s="70">
        <v>0</v>
      </c>
      <c r="BO59" s="57">
        <v>0</v>
      </c>
      <c r="BP59" s="70">
        <v>0</v>
      </c>
      <c r="BQ59" s="57">
        <v>0</v>
      </c>
      <c r="BR59" s="57">
        <v>0</v>
      </c>
      <c r="BS59" s="69">
        <v>0</v>
      </c>
      <c r="BT59" s="257"/>
      <c r="BU59" s="63" t="s">
        <v>1362</v>
      </c>
      <c r="BV59" s="65" t="s">
        <v>1362</v>
      </c>
      <c r="BW59" s="51"/>
      <c r="BX59" s="51" t="s">
        <v>702</v>
      </c>
      <c r="BY59" s="51" t="s">
        <v>1736</v>
      </c>
      <c r="BZ59" s="99" t="s">
        <v>975</v>
      </c>
      <c r="CA59" s="244" t="s">
        <v>1790</v>
      </c>
      <c r="CB59" s="239"/>
    </row>
    <row r="60" spans="1:80" s="9" customFormat="1" ht="38.25">
      <c r="A60" s="239">
        <v>58</v>
      </c>
      <c r="B60" s="82" t="str">
        <f>'Full details'!B60</f>
        <v>South Africa</v>
      </c>
      <c r="C60" s="240" t="str">
        <f>'Full details'!C60</f>
        <v>University of Pretoria</v>
      </c>
      <c r="D60" s="156">
        <v>5</v>
      </c>
      <c r="E60" s="156" t="s">
        <v>975</v>
      </c>
      <c r="F60" s="241">
        <v>7</v>
      </c>
      <c r="G60" s="156">
        <v>0</v>
      </c>
      <c r="H60" s="156" t="s">
        <v>975</v>
      </c>
      <c r="I60" s="241">
        <v>1</v>
      </c>
      <c r="J60" s="242">
        <v>1</v>
      </c>
      <c r="K60" s="156" t="s">
        <v>975</v>
      </c>
      <c r="L60" s="241">
        <v>3</v>
      </c>
      <c r="M60" s="242">
        <v>5</v>
      </c>
      <c r="N60" s="156" t="s">
        <v>1736</v>
      </c>
      <c r="O60" s="241"/>
      <c r="P60" s="156">
        <v>0</v>
      </c>
      <c r="Q60" s="156" t="s">
        <v>1736</v>
      </c>
      <c r="R60" s="241"/>
      <c r="S60" s="156">
        <v>0</v>
      </c>
      <c r="T60" s="156" t="s">
        <v>975</v>
      </c>
      <c r="U60" s="241">
        <v>1</v>
      </c>
      <c r="V60" s="156">
        <v>50</v>
      </c>
      <c r="W60" s="156" t="s">
        <v>1736</v>
      </c>
      <c r="X60" s="241"/>
      <c r="Y60" s="156">
        <v>50</v>
      </c>
      <c r="Z60" s="156" t="s">
        <v>1736</v>
      </c>
      <c r="AA60" s="241"/>
      <c r="AB60" s="242">
        <v>20</v>
      </c>
      <c r="AC60" s="156" t="s">
        <v>975</v>
      </c>
      <c r="AD60" s="241">
        <v>40</v>
      </c>
      <c r="AE60" s="157">
        <v>10</v>
      </c>
      <c r="AF60" s="156" t="s">
        <v>975</v>
      </c>
      <c r="AG60" s="251" t="s">
        <v>177</v>
      </c>
      <c r="AH60" s="242">
        <v>4</v>
      </c>
      <c r="AI60" s="156" t="s">
        <v>975</v>
      </c>
      <c r="AJ60" s="241">
        <v>7</v>
      </c>
      <c r="AK60" s="242">
        <v>2</v>
      </c>
      <c r="AL60" s="156" t="s">
        <v>975</v>
      </c>
      <c r="AM60" s="241">
        <v>4</v>
      </c>
      <c r="AN60" s="244"/>
      <c r="AO60" s="156" t="s">
        <v>1736</v>
      </c>
      <c r="AP60" s="241" t="s">
        <v>1736</v>
      </c>
      <c r="AQ60" s="156" t="s">
        <v>975</v>
      </c>
      <c r="AR60" s="241" t="s">
        <v>1736</v>
      </c>
      <c r="AS60" s="156" t="s">
        <v>1736</v>
      </c>
      <c r="AT60" s="241" t="s">
        <v>1736</v>
      </c>
      <c r="AU60" s="245" t="s">
        <v>1736</v>
      </c>
      <c r="AV60" s="245" t="s">
        <v>1736</v>
      </c>
      <c r="AW60" s="245" t="s">
        <v>1736</v>
      </c>
      <c r="AX60" s="245" t="s">
        <v>1736</v>
      </c>
      <c r="AY60" s="51" t="s">
        <v>178</v>
      </c>
      <c r="AZ60" s="245" t="s">
        <v>975</v>
      </c>
      <c r="BA60" s="246" t="s">
        <v>977</v>
      </c>
      <c r="BB60" s="246" t="s">
        <v>977</v>
      </c>
      <c r="BC60" s="247" t="s">
        <v>977</v>
      </c>
      <c r="BD60" s="51"/>
      <c r="BE60" s="249">
        <v>0</v>
      </c>
      <c r="BF60" s="249">
        <v>0</v>
      </c>
      <c r="BG60" s="249">
        <v>0</v>
      </c>
      <c r="BH60" s="249">
        <v>0</v>
      </c>
      <c r="BI60" s="250">
        <v>7</v>
      </c>
      <c r="BJ60" s="119">
        <v>0</v>
      </c>
      <c r="BK60" s="57">
        <v>0</v>
      </c>
      <c r="BL60" s="70">
        <v>5</v>
      </c>
      <c r="BM60" s="57">
        <v>607934</v>
      </c>
      <c r="BN60" s="70">
        <v>14</v>
      </c>
      <c r="BO60" s="57">
        <v>61477</v>
      </c>
      <c r="BP60" s="70">
        <v>0</v>
      </c>
      <c r="BQ60" s="57">
        <v>0</v>
      </c>
      <c r="BR60" s="57">
        <v>0</v>
      </c>
      <c r="BS60" s="69">
        <v>0</v>
      </c>
      <c r="BT60" s="257"/>
      <c r="BU60" s="63" t="s">
        <v>179</v>
      </c>
      <c r="BV60" s="65" t="s">
        <v>180</v>
      </c>
      <c r="BW60" s="51" t="s">
        <v>181</v>
      </c>
      <c r="BX60" s="51"/>
      <c r="BY60" s="239" t="s">
        <v>1736</v>
      </c>
      <c r="BZ60" s="99"/>
      <c r="CA60" s="244" t="s">
        <v>993</v>
      </c>
      <c r="CB60" s="239"/>
    </row>
    <row r="61" spans="1:80" s="9" customFormat="1" ht="141" customHeight="1">
      <c r="A61" s="239">
        <v>59</v>
      </c>
      <c r="B61" s="82" t="str">
        <f>'Full details'!B61</f>
        <v>South Africa</v>
      </c>
      <c r="C61" s="240" t="str">
        <f>'Full details'!C61</f>
        <v>University of Kwa-Zulu Natal</v>
      </c>
      <c r="D61" s="258" t="s">
        <v>196</v>
      </c>
      <c r="E61" s="258" t="s">
        <v>975</v>
      </c>
      <c r="F61" s="109" t="s">
        <v>177</v>
      </c>
      <c r="G61" s="258"/>
      <c r="H61" s="258"/>
      <c r="I61" s="109"/>
      <c r="J61" s="259" t="s">
        <v>703</v>
      </c>
      <c r="K61" s="258" t="s">
        <v>704</v>
      </c>
      <c r="L61" s="109"/>
      <c r="M61" s="259" t="s">
        <v>705</v>
      </c>
      <c r="N61" s="258"/>
      <c r="O61" s="109"/>
      <c r="P61" s="258" t="s">
        <v>705</v>
      </c>
      <c r="Q61" s="258"/>
      <c r="R61" s="109"/>
      <c r="S61" s="258" t="s">
        <v>705</v>
      </c>
      <c r="T61" s="258"/>
      <c r="U61" s="109"/>
      <c r="V61" s="258"/>
      <c r="W61" s="258" t="s">
        <v>1736</v>
      </c>
      <c r="X61" s="109"/>
      <c r="Y61" s="258"/>
      <c r="Z61" s="258"/>
      <c r="AA61" s="109"/>
      <c r="AB61" s="108" t="s">
        <v>706</v>
      </c>
      <c r="AC61" s="258" t="s">
        <v>1736</v>
      </c>
      <c r="AD61" s="109"/>
      <c r="AE61" s="291">
        <v>2</v>
      </c>
      <c r="AF61" s="258" t="s">
        <v>1736</v>
      </c>
      <c r="AG61" s="109"/>
      <c r="AH61" s="259" t="s">
        <v>196</v>
      </c>
      <c r="AI61" s="258" t="s">
        <v>1736</v>
      </c>
      <c r="AJ61" s="109"/>
      <c r="AK61" s="259" t="s">
        <v>197</v>
      </c>
      <c r="AL61" s="258" t="s">
        <v>1736</v>
      </c>
      <c r="AM61" s="109"/>
      <c r="AN61" s="260"/>
      <c r="AO61" s="258" t="s">
        <v>1736</v>
      </c>
      <c r="AP61" s="261" t="s">
        <v>1736</v>
      </c>
      <c r="AQ61" s="258" t="s">
        <v>1736</v>
      </c>
      <c r="AR61" s="261" t="s">
        <v>1736</v>
      </c>
      <c r="AS61" s="258" t="s">
        <v>1736</v>
      </c>
      <c r="AT61" s="261" t="s">
        <v>1736</v>
      </c>
      <c r="AU61" s="262"/>
      <c r="AV61" s="262"/>
      <c r="AW61" s="262"/>
      <c r="AX61" s="262" t="s">
        <v>1736</v>
      </c>
      <c r="AY61" s="52" t="s">
        <v>1950</v>
      </c>
      <c r="AZ61" s="262"/>
      <c r="BA61" s="263" t="s">
        <v>1951</v>
      </c>
      <c r="BB61" s="263" t="s">
        <v>1952</v>
      </c>
      <c r="BC61" s="264" t="s">
        <v>1953</v>
      </c>
      <c r="BD61" s="240" t="s">
        <v>1954</v>
      </c>
      <c r="BE61" s="265" t="s">
        <v>1955</v>
      </c>
      <c r="BF61" s="265" t="s">
        <v>1956</v>
      </c>
      <c r="BG61" s="265" t="s">
        <v>1956</v>
      </c>
      <c r="BH61" s="265" t="s">
        <v>1957</v>
      </c>
      <c r="BI61" s="266" t="s">
        <v>1958</v>
      </c>
      <c r="BJ61" s="265"/>
      <c r="BK61" s="126"/>
      <c r="BL61" s="258"/>
      <c r="BM61" s="109"/>
      <c r="BN61" s="258" t="s">
        <v>560</v>
      </c>
      <c r="BO61" s="109" t="s">
        <v>1959</v>
      </c>
      <c r="BP61" s="258"/>
      <c r="BQ61" s="261"/>
      <c r="BR61" s="261"/>
      <c r="BS61" s="301"/>
      <c r="BT61" s="299"/>
      <c r="BU61" s="267" t="s">
        <v>742</v>
      </c>
      <c r="BV61" s="268" t="s">
        <v>1381</v>
      </c>
      <c r="BW61" s="240" t="s">
        <v>1960</v>
      </c>
      <c r="BX61" s="155" t="s">
        <v>1961</v>
      </c>
      <c r="BY61" s="240" t="s">
        <v>1736</v>
      </c>
      <c r="BZ61" s="299"/>
      <c r="CA61" s="260" t="s">
        <v>1790</v>
      </c>
      <c r="CB61" s="240"/>
    </row>
    <row r="62" spans="1:81" s="9" customFormat="1" ht="12.75">
      <c r="A62" s="239">
        <v>60</v>
      </c>
      <c r="B62" s="82" t="str">
        <f>'Full details'!B62</f>
        <v>South Africa</v>
      </c>
      <c r="C62" s="51" t="str">
        <f>'Full details'!C62</f>
        <v>University of the Western Cape</v>
      </c>
      <c r="D62" s="101"/>
      <c r="E62" s="101"/>
      <c r="F62" s="109"/>
      <c r="G62" s="101"/>
      <c r="H62" s="101"/>
      <c r="I62" s="109"/>
      <c r="J62" s="108"/>
      <c r="K62" s="101"/>
      <c r="L62" s="109"/>
      <c r="M62" s="108"/>
      <c r="N62" s="101"/>
      <c r="O62" s="109"/>
      <c r="P62" s="101"/>
      <c r="Q62" s="101"/>
      <c r="R62" s="109"/>
      <c r="S62" s="101"/>
      <c r="T62" s="101"/>
      <c r="U62" s="109"/>
      <c r="V62" s="101"/>
      <c r="W62" s="101"/>
      <c r="X62" s="109"/>
      <c r="Y62" s="101"/>
      <c r="Z62" s="101"/>
      <c r="AA62" s="109"/>
      <c r="AB62" s="108"/>
      <c r="AC62" s="101"/>
      <c r="AD62" s="109"/>
      <c r="AE62" s="71"/>
      <c r="AF62" s="101"/>
      <c r="AG62" s="109"/>
      <c r="AH62" s="108"/>
      <c r="AI62" s="101"/>
      <c r="AJ62" s="109"/>
      <c r="AK62" s="108"/>
      <c r="AL62" s="101"/>
      <c r="AM62" s="109"/>
      <c r="AN62" s="62"/>
      <c r="AO62" s="70"/>
      <c r="AP62" s="57"/>
      <c r="AQ62" s="70"/>
      <c r="AR62" s="57"/>
      <c r="AS62" s="70"/>
      <c r="AT62" s="57"/>
      <c r="AU62" s="269"/>
      <c r="AV62" s="269"/>
      <c r="AW62" s="269"/>
      <c r="AX62" s="269"/>
      <c r="AY62" s="51"/>
      <c r="AZ62" s="269"/>
      <c r="BA62" s="255"/>
      <c r="BB62" s="255"/>
      <c r="BC62" s="256"/>
      <c r="BD62" s="51"/>
      <c r="BE62" s="119"/>
      <c r="BF62" s="119"/>
      <c r="BG62" s="119"/>
      <c r="BH62" s="119"/>
      <c r="BI62" s="126"/>
      <c r="BJ62" s="119"/>
      <c r="BK62" s="126"/>
      <c r="BL62" s="70"/>
      <c r="BM62" s="57"/>
      <c r="BN62" s="70"/>
      <c r="BO62" s="57"/>
      <c r="BP62" s="70"/>
      <c r="BQ62" s="57"/>
      <c r="BR62" s="57"/>
      <c r="BS62" s="69"/>
      <c r="BT62" s="65"/>
      <c r="BU62" s="63"/>
      <c r="BV62" s="65"/>
      <c r="BW62" s="51"/>
      <c r="BX62" s="51"/>
      <c r="BY62" s="51"/>
      <c r="BZ62" s="65"/>
      <c r="CA62" s="62" t="s">
        <v>1790</v>
      </c>
      <c r="CB62" s="51"/>
      <c r="CC62" s="6"/>
    </row>
    <row r="63" spans="1:80" ht="25.5">
      <c r="A63" s="239">
        <v>61</v>
      </c>
      <c r="B63" s="82" t="str">
        <f>'Full details'!B63</f>
        <v>South Africa</v>
      </c>
      <c r="C63" s="51" t="str">
        <f>'Full details'!C63</f>
        <v>University of the Free State</v>
      </c>
      <c r="D63" s="101" t="s">
        <v>780</v>
      </c>
      <c r="E63" s="101" t="s">
        <v>1736</v>
      </c>
      <c r="F63" s="109"/>
      <c r="G63" s="101"/>
      <c r="H63" s="101"/>
      <c r="I63" s="109"/>
      <c r="J63" s="108"/>
      <c r="K63" s="101" t="s">
        <v>1736</v>
      </c>
      <c r="L63" s="109"/>
      <c r="M63" s="108"/>
      <c r="N63" s="101" t="s">
        <v>1736</v>
      </c>
      <c r="O63" s="109"/>
      <c r="P63" s="101"/>
      <c r="Q63" s="101" t="s">
        <v>975</v>
      </c>
      <c r="R63" s="109"/>
      <c r="S63" s="101"/>
      <c r="T63" s="101" t="s">
        <v>975</v>
      </c>
      <c r="U63" s="109"/>
      <c r="V63" s="101"/>
      <c r="W63" s="101" t="s">
        <v>1736</v>
      </c>
      <c r="X63" s="109"/>
      <c r="Y63" s="101"/>
      <c r="Z63" s="101" t="s">
        <v>1736</v>
      </c>
      <c r="AA63" s="109"/>
      <c r="AB63" s="108"/>
      <c r="AC63" s="101" t="s">
        <v>1736</v>
      </c>
      <c r="AD63" s="109"/>
      <c r="AE63" s="71"/>
      <c r="AF63" s="101"/>
      <c r="AG63" s="109"/>
      <c r="AH63" s="108"/>
      <c r="AI63" s="101" t="s">
        <v>1736</v>
      </c>
      <c r="AJ63" s="109"/>
      <c r="AK63" s="108"/>
      <c r="AL63" s="101" t="s">
        <v>1736</v>
      </c>
      <c r="AM63" s="109"/>
      <c r="AN63" s="270"/>
      <c r="AO63" s="101" t="s">
        <v>1736</v>
      </c>
      <c r="AP63" s="109" t="s">
        <v>1736</v>
      </c>
      <c r="AQ63" s="101" t="s">
        <v>1736</v>
      </c>
      <c r="AR63" s="109" t="s">
        <v>1736</v>
      </c>
      <c r="AS63" s="101" t="s">
        <v>1736</v>
      </c>
      <c r="AT63" s="109" t="s">
        <v>1736</v>
      </c>
      <c r="AU63" s="253" t="s">
        <v>1736</v>
      </c>
      <c r="AV63" s="253" t="s">
        <v>1736</v>
      </c>
      <c r="AW63" s="253"/>
      <c r="AX63" s="253" t="s">
        <v>1736</v>
      </c>
      <c r="AY63" s="52"/>
      <c r="AZ63" s="253" t="s">
        <v>1736</v>
      </c>
      <c r="BA63" s="255" t="s">
        <v>977</v>
      </c>
      <c r="BB63" s="255" t="s">
        <v>1962</v>
      </c>
      <c r="BC63" s="256" t="s">
        <v>1962</v>
      </c>
      <c r="BD63" s="52"/>
      <c r="BE63" s="119">
        <v>0</v>
      </c>
      <c r="BF63" s="119">
        <v>0</v>
      </c>
      <c r="BG63" s="119">
        <v>2</v>
      </c>
      <c r="BH63" s="119">
        <v>0</v>
      </c>
      <c r="BI63" s="126">
        <v>0</v>
      </c>
      <c r="BJ63" s="119">
        <v>0</v>
      </c>
      <c r="BK63" s="109"/>
      <c r="BL63" s="101" t="s">
        <v>169</v>
      </c>
      <c r="BM63" s="109" t="s">
        <v>169</v>
      </c>
      <c r="BN63" s="101"/>
      <c r="BO63" s="109"/>
      <c r="BP63" s="101"/>
      <c r="BQ63" s="109"/>
      <c r="BR63" s="109"/>
      <c r="BS63" s="100"/>
      <c r="BT63" s="99"/>
      <c r="BU63" s="97"/>
      <c r="BV63" s="99"/>
      <c r="BW63" s="52"/>
      <c r="BX63" s="52"/>
      <c r="BY63" s="52"/>
      <c r="BZ63" s="99"/>
      <c r="CA63" s="160" t="s">
        <v>1790</v>
      </c>
      <c r="CB63" s="82" t="s">
        <v>585</v>
      </c>
    </row>
    <row r="64" spans="1:80" ht="25.5">
      <c r="A64" s="239">
        <v>62</v>
      </c>
      <c r="B64" s="82" t="str">
        <f>'Full details'!B64</f>
        <v>South Africa</v>
      </c>
      <c r="C64" s="51" t="str">
        <f>'Full details'!C64</f>
        <v>University of the Witwatersrand</v>
      </c>
      <c r="D64" s="101" t="s">
        <v>197</v>
      </c>
      <c r="E64" s="101" t="s">
        <v>975</v>
      </c>
      <c r="F64" s="109" t="s">
        <v>775</v>
      </c>
      <c r="G64" s="101" t="s">
        <v>196</v>
      </c>
      <c r="H64" s="101" t="s">
        <v>1736</v>
      </c>
      <c r="I64" s="109"/>
      <c r="J64" s="108" t="s">
        <v>197</v>
      </c>
      <c r="K64" s="101" t="s">
        <v>975</v>
      </c>
      <c r="L64" s="109" t="s">
        <v>177</v>
      </c>
      <c r="M64" s="108" t="s">
        <v>196</v>
      </c>
      <c r="N64" s="101" t="s">
        <v>1736</v>
      </c>
      <c r="O64" s="109"/>
      <c r="P64" s="101" t="s">
        <v>196</v>
      </c>
      <c r="Q64" s="101" t="s">
        <v>1736</v>
      </c>
      <c r="R64" s="109"/>
      <c r="S64" s="101" t="s">
        <v>177</v>
      </c>
      <c r="T64" s="101" t="s">
        <v>1736</v>
      </c>
      <c r="U64" s="109"/>
      <c r="V64" s="101" t="s">
        <v>560</v>
      </c>
      <c r="W64" s="101" t="s">
        <v>1736</v>
      </c>
      <c r="X64" s="109"/>
      <c r="Y64" s="101" t="s">
        <v>771</v>
      </c>
      <c r="Z64" s="101" t="s">
        <v>1736</v>
      </c>
      <c r="AA64" s="109"/>
      <c r="AB64" s="108" t="s">
        <v>196</v>
      </c>
      <c r="AC64" s="101" t="s">
        <v>1736</v>
      </c>
      <c r="AD64" s="109"/>
      <c r="AE64" s="71">
        <v>1</v>
      </c>
      <c r="AF64" s="101" t="s">
        <v>1736</v>
      </c>
      <c r="AG64" s="109"/>
      <c r="AH64" s="108" t="s">
        <v>177</v>
      </c>
      <c r="AI64" s="101" t="s">
        <v>1736</v>
      </c>
      <c r="AJ64" s="109"/>
      <c r="AK64" s="108" t="s">
        <v>773</v>
      </c>
      <c r="AL64" s="101" t="s">
        <v>1736</v>
      </c>
      <c r="AM64" s="109"/>
      <c r="AN64" s="270"/>
      <c r="AO64" s="101" t="s">
        <v>1736</v>
      </c>
      <c r="AP64" s="109" t="s">
        <v>1736</v>
      </c>
      <c r="AQ64" s="101" t="s">
        <v>1736</v>
      </c>
      <c r="AR64" s="109" t="s">
        <v>1736</v>
      </c>
      <c r="AS64" s="101" t="s">
        <v>1736</v>
      </c>
      <c r="AT64" s="109" t="s">
        <v>1736</v>
      </c>
      <c r="AU64" s="253" t="s">
        <v>1736</v>
      </c>
      <c r="AV64" s="253" t="s">
        <v>1736</v>
      </c>
      <c r="AW64" s="253" t="s">
        <v>975</v>
      </c>
      <c r="AX64" s="253" t="s">
        <v>1736</v>
      </c>
      <c r="AY64" s="52"/>
      <c r="AZ64" s="253" t="s">
        <v>975</v>
      </c>
      <c r="BA64" s="255" t="s">
        <v>977</v>
      </c>
      <c r="BB64" s="255" t="s">
        <v>1962</v>
      </c>
      <c r="BC64" s="256" t="s">
        <v>1962</v>
      </c>
      <c r="BD64" s="52"/>
      <c r="BE64" s="119">
        <v>71</v>
      </c>
      <c r="BF64" s="119"/>
      <c r="BG64" s="119">
        <v>209</v>
      </c>
      <c r="BH64" s="119">
        <v>106</v>
      </c>
      <c r="BI64" s="126"/>
      <c r="BJ64" s="119"/>
      <c r="BK64" s="57"/>
      <c r="BL64" s="119"/>
      <c r="BM64" s="57"/>
      <c r="BN64" s="116"/>
      <c r="BO64" s="57"/>
      <c r="BP64" s="116"/>
      <c r="BQ64" s="57"/>
      <c r="BR64" s="129"/>
      <c r="BS64" s="69"/>
      <c r="BT64" s="99"/>
      <c r="BU64" s="97"/>
      <c r="BV64" s="99"/>
      <c r="BW64" s="52" t="s">
        <v>1963</v>
      </c>
      <c r="BX64" s="52"/>
      <c r="BY64" s="52" t="s">
        <v>1736</v>
      </c>
      <c r="BZ64" s="99"/>
      <c r="CA64" s="160" t="s">
        <v>1790</v>
      </c>
      <c r="CB64" s="82"/>
    </row>
    <row r="65" spans="1:80" ht="153">
      <c r="A65" s="239">
        <v>63</v>
      </c>
      <c r="B65" s="82" t="str">
        <f>'Full details'!B65</f>
        <v>South Africa</v>
      </c>
      <c r="C65" s="51" t="str">
        <f>'Full details'!C65</f>
        <v>University of Cape Town</v>
      </c>
      <c r="D65" s="119">
        <v>6</v>
      </c>
      <c r="E65" s="101" t="s">
        <v>975</v>
      </c>
      <c r="F65" s="109" t="s">
        <v>751</v>
      </c>
      <c r="G65" s="119">
        <v>3</v>
      </c>
      <c r="H65" s="101" t="s">
        <v>975</v>
      </c>
      <c r="I65" s="109" t="s">
        <v>752</v>
      </c>
      <c r="J65" s="108"/>
      <c r="K65" s="101"/>
      <c r="L65" s="109"/>
      <c r="M65" s="119">
        <v>4</v>
      </c>
      <c r="N65" s="101" t="s">
        <v>975</v>
      </c>
      <c r="O65" s="109"/>
      <c r="P65" s="119">
        <v>9</v>
      </c>
      <c r="Q65" s="101" t="s">
        <v>1736</v>
      </c>
      <c r="R65" s="109"/>
      <c r="S65" s="119">
        <v>3</v>
      </c>
      <c r="T65" s="101" t="s">
        <v>1736</v>
      </c>
      <c r="U65" s="109"/>
      <c r="V65" s="101"/>
      <c r="W65" s="101"/>
      <c r="X65" s="109"/>
      <c r="Y65" s="101"/>
      <c r="Z65" s="101"/>
      <c r="AA65" s="109"/>
      <c r="AB65" s="119">
        <v>200</v>
      </c>
      <c r="AC65" s="101" t="s">
        <v>975</v>
      </c>
      <c r="AD65" s="126">
        <v>250</v>
      </c>
      <c r="AE65" s="71">
        <v>2</v>
      </c>
      <c r="AF65" s="101"/>
      <c r="AG65" s="109"/>
      <c r="AH65" s="119">
        <v>2</v>
      </c>
      <c r="AI65" s="101" t="s">
        <v>1736</v>
      </c>
      <c r="AJ65" s="109"/>
      <c r="AK65" s="119">
        <v>2</v>
      </c>
      <c r="AL65" s="101" t="s">
        <v>1736</v>
      </c>
      <c r="AM65" s="109"/>
      <c r="AN65" s="270"/>
      <c r="AO65" s="101" t="s">
        <v>1736</v>
      </c>
      <c r="AP65" s="109" t="s">
        <v>1736</v>
      </c>
      <c r="AQ65" s="101" t="s">
        <v>1736</v>
      </c>
      <c r="AR65" s="109" t="s">
        <v>1736</v>
      </c>
      <c r="AS65" s="101" t="s">
        <v>1736</v>
      </c>
      <c r="AT65" s="109" t="s">
        <v>1736</v>
      </c>
      <c r="AU65" s="253" t="s">
        <v>975</v>
      </c>
      <c r="AV65" s="253" t="s">
        <v>1736</v>
      </c>
      <c r="AW65" s="253" t="s">
        <v>1736</v>
      </c>
      <c r="AX65" s="253" t="s">
        <v>1736</v>
      </c>
      <c r="AY65" s="52" t="s">
        <v>753</v>
      </c>
      <c r="AZ65" s="253" t="s">
        <v>754</v>
      </c>
      <c r="BA65" s="255">
        <v>0.95</v>
      </c>
      <c r="BB65" s="255">
        <v>0.04</v>
      </c>
      <c r="BC65" s="256">
        <v>10</v>
      </c>
      <c r="BD65" s="52"/>
      <c r="BE65" s="119">
        <v>8</v>
      </c>
      <c r="BF65" s="119">
        <v>16</v>
      </c>
      <c r="BG65" s="119">
        <v>9</v>
      </c>
      <c r="BH65" s="119">
        <v>0</v>
      </c>
      <c r="BI65" s="126">
        <v>18</v>
      </c>
      <c r="BJ65" s="119"/>
      <c r="BK65" s="109"/>
      <c r="BL65" s="101"/>
      <c r="BM65" s="109"/>
      <c r="BN65" s="101"/>
      <c r="BO65" s="109"/>
      <c r="BP65" s="101"/>
      <c r="BQ65" s="109"/>
      <c r="BR65" s="109"/>
      <c r="BS65" s="100"/>
      <c r="BT65" s="99"/>
      <c r="BU65" s="97"/>
      <c r="BV65" s="99"/>
      <c r="BW65" s="82" t="s">
        <v>2058</v>
      </c>
      <c r="BX65" s="82" t="s">
        <v>2059</v>
      </c>
      <c r="BY65" s="52"/>
      <c r="BZ65" s="99"/>
      <c r="CA65" s="160" t="s">
        <v>993</v>
      </c>
      <c r="CB65" s="82"/>
    </row>
    <row r="66" spans="1:80" ht="12.75">
      <c r="A66" s="239">
        <v>64</v>
      </c>
      <c r="B66" s="82" t="str">
        <f>'Full details'!B66</f>
        <v>South Africa</v>
      </c>
      <c r="C66" s="51" t="str">
        <f>'Full details'!C66</f>
        <v>University of South Africa</v>
      </c>
      <c r="D66" s="101"/>
      <c r="E66" s="101"/>
      <c r="F66" s="109"/>
      <c r="G66" s="101"/>
      <c r="H66" s="101"/>
      <c r="I66" s="109"/>
      <c r="J66" s="108"/>
      <c r="K66" s="101"/>
      <c r="L66" s="109"/>
      <c r="M66" s="108"/>
      <c r="N66" s="101"/>
      <c r="O66" s="109"/>
      <c r="P66" s="101"/>
      <c r="Q66" s="101"/>
      <c r="R66" s="109"/>
      <c r="S66" s="101"/>
      <c r="T66" s="101"/>
      <c r="U66" s="109"/>
      <c r="V66" s="101"/>
      <c r="W66" s="101"/>
      <c r="X66" s="109"/>
      <c r="Y66" s="101"/>
      <c r="Z66" s="101"/>
      <c r="AA66" s="109"/>
      <c r="AB66" s="108"/>
      <c r="AC66" s="101"/>
      <c r="AD66" s="109"/>
      <c r="AE66" s="71"/>
      <c r="AF66" s="101"/>
      <c r="AG66" s="109"/>
      <c r="AH66" s="108"/>
      <c r="AI66" s="101"/>
      <c r="AJ66" s="109"/>
      <c r="AK66" s="108"/>
      <c r="AL66" s="101"/>
      <c r="AM66" s="109"/>
      <c r="AN66" s="270"/>
      <c r="AO66" s="101"/>
      <c r="AP66" s="109"/>
      <c r="AQ66" s="101"/>
      <c r="AR66" s="109"/>
      <c r="AS66" s="101"/>
      <c r="AT66" s="109"/>
      <c r="AU66" s="253"/>
      <c r="AV66" s="253"/>
      <c r="AW66" s="253"/>
      <c r="AX66" s="253"/>
      <c r="AY66" s="52"/>
      <c r="AZ66" s="253"/>
      <c r="BA66" s="255"/>
      <c r="BB66" s="255"/>
      <c r="BC66" s="256"/>
      <c r="BD66" s="52"/>
      <c r="BE66" s="119"/>
      <c r="BF66" s="119"/>
      <c r="BG66" s="119"/>
      <c r="BH66" s="119"/>
      <c r="BI66" s="126"/>
      <c r="BJ66" s="119"/>
      <c r="BK66" s="109"/>
      <c r="BL66" s="101"/>
      <c r="BM66" s="109"/>
      <c r="BN66" s="101"/>
      <c r="BO66" s="109"/>
      <c r="BP66" s="101"/>
      <c r="BQ66" s="109"/>
      <c r="BR66" s="109"/>
      <c r="BS66" s="100"/>
      <c r="BT66" s="99"/>
      <c r="BU66" s="97"/>
      <c r="BV66" s="99"/>
      <c r="BW66" s="82"/>
      <c r="BX66" s="82"/>
      <c r="BY66" s="52"/>
      <c r="BZ66" s="99"/>
      <c r="CA66" s="160" t="s">
        <v>993</v>
      </c>
      <c r="CB66" s="82" t="s">
        <v>1138</v>
      </c>
    </row>
    <row r="67" spans="1:80" ht="25.5">
      <c r="A67" s="239">
        <v>65</v>
      </c>
      <c r="B67" s="82" t="str">
        <f>'Full details'!B67</f>
        <v>South Africa</v>
      </c>
      <c r="C67" s="51" t="str">
        <f>'Full details'!C67</f>
        <v>Medical University of South Africa (MEDUNSA) (No questionnaire returned)</v>
      </c>
      <c r="D67" s="101"/>
      <c r="E67" s="101"/>
      <c r="F67" s="109"/>
      <c r="G67" s="101"/>
      <c r="H67" s="101"/>
      <c r="I67" s="109"/>
      <c r="J67" s="108"/>
      <c r="K67" s="101"/>
      <c r="L67" s="109"/>
      <c r="M67" s="108"/>
      <c r="N67" s="101"/>
      <c r="O67" s="109"/>
      <c r="P67" s="101"/>
      <c r="Q67" s="101"/>
      <c r="R67" s="109"/>
      <c r="S67" s="101"/>
      <c r="T67" s="101"/>
      <c r="U67" s="109"/>
      <c r="V67" s="101"/>
      <c r="W67" s="101"/>
      <c r="X67" s="109"/>
      <c r="Y67" s="101"/>
      <c r="Z67" s="101"/>
      <c r="AA67" s="109"/>
      <c r="AB67" s="108"/>
      <c r="AC67" s="101"/>
      <c r="AD67" s="109"/>
      <c r="AE67" s="71"/>
      <c r="AF67" s="101"/>
      <c r="AG67" s="109"/>
      <c r="AH67" s="108"/>
      <c r="AI67" s="101"/>
      <c r="AJ67" s="109"/>
      <c r="AK67" s="108"/>
      <c r="AL67" s="101"/>
      <c r="AM67" s="109"/>
      <c r="AN67" s="270"/>
      <c r="AO67" s="101"/>
      <c r="AP67" s="109"/>
      <c r="AQ67" s="101"/>
      <c r="AR67" s="109"/>
      <c r="AS67" s="101"/>
      <c r="AT67" s="109"/>
      <c r="AU67" s="253"/>
      <c r="AV67" s="253"/>
      <c r="AW67" s="253"/>
      <c r="AX67" s="253"/>
      <c r="AY67" s="52"/>
      <c r="AZ67" s="253"/>
      <c r="BA67" s="255"/>
      <c r="BB67" s="255"/>
      <c r="BC67" s="256"/>
      <c r="BD67" s="52"/>
      <c r="BE67" s="119"/>
      <c r="BF67" s="119"/>
      <c r="BG67" s="119"/>
      <c r="BH67" s="119"/>
      <c r="BI67" s="126"/>
      <c r="BJ67" s="119"/>
      <c r="BK67" s="109"/>
      <c r="BL67" s="101"/>
      <c r="BM67" s="109"/>
      <c r="BN67" s="101"/>
      <c r="BO67" s="109"/>
      <c r="BP67" s="101"/>
      <c r="BQ67" s="109"/>
      <c r="BR67" s="109"/>
      <c r="BS67" s="100"/>
      <c r="BT67" s="99"/>
      <c r="BU67" s="97"/>
      <c r="BV67" s="99"/>
      <c r="BW67" s="52"/>
      <c r="BX67" s="52"/>
      <c r="BY67" s="52"/>
      <c r="BZ67" s="99"/>
      <c r="CA67" s="160"/>
      <c r="CB67" s="82"/>
    </row>
    <row r="68" spans="1:80" s="9" customFormat="1" ht="32.25" customHeight="1">
      <c r="A68" s="239">
        <v>66</v>
      </c>
      <c r="B68" s="82" t="str">
        <f>'Full details'!B68</f>
        <v>Sudan</v>
      </c>
      <c r="C68" s="240" t="str">
        <f>'Full details'!C68</f>
        <v>University of Khartoum</v>
      </c>
      <c r="D68" s="101"/>
      <c r="E68" s="101"/>
      <c r="F68" s="109"/>
      <c r="G68" s="101"/>
      <c r="H68" s="101"/>
      <c r="I68" s="109"/>
      <c r="J68" s="108"/>
      <c r="K68" s="101"/>
      <c r="L68" s="109"/>
      <c r="M68" s="108"/>
      <c r="N68" s="101"/>
      <c r="O68" s="109"/>
      <c r="P68" s="101"/>
      <c r="Q68" s="101"/>
      <c r="R68" s="109"/>
      <c r="S68" s="101"/>
      <c r="T68" s="101"/>
      <c r="U68" s="109"/>
      <c r="V68" s="101"/>
      <c r="W68" s="101"/>
      <c r="X68" s="109"/>
      <c r="Y68" s="101"/>
      <c r="Z68" s="101"/>
      <c r="AA68" s="109"/>
      <c r="AB68" s="108"/>
      <c r="AC68" s="101"/>
      <c r="AD68" s="109"/>
      <c r="AE68" s="71"/>
      <c r="AF68" s="101"/>
      <c r="AG68" s="109"/>
      <c r="AH68" s="108"/>
      <c r="AI68" s="101"/>
      <c r="AJ68" s="109"/>
      <c r="AK68" s="108"/>
      <c r="AL68" s="101"/>
      <c r="AM68" s="109"/>
      <c r="AN68" s="244"/>
      <c r="AO68" s="156" t="s">
        <v>975</v>
      </c>
      <c r="AP68" s="241" t="s">
        <v>975</v>
      </c>
      <c r="AQ68" s="156" t="s">
        <v>975</v>
      </c>
      <c r="AR68" s="241" t="s">
        <v>975</v>
      </c>
      <c r="AS68" s="156" t="s">
        <v>975</v>
      </c>
      <c r="AT68" s="241" t="s">
        <v>1736</v>
      </c>
      <c r="AU68" s="245" t="s">
        <v>975</v>
      </c>
      <c r="AV68" s="245" t="s">
        <v>975</v>
      </c>
      <c r="AW68" s="245" t="s">
        <v>975</v>
      </c>
      <c r="AX68" s="245" t="s">
        <v>975</v>
      </c>
      <c r="AY68" s="51"/>
      <c r="AZ68" s="245" t="s">
        <v>1736</v>
      </c>
      <c r="BA68" s="255"/>
      <c r="BB68" s="255"/>
      <c r="BC68" s="256"/>
      <c r="BD68" s="51"/>
      <c r="BE68" s="249">
        <v>2</v>
      </c>
      <c r="BF68" s="249">
        <v>6</v>
      </c>
      <c r="BG68" s="249">
        <v>2</v>
      </c>
      <c r="BH68" s="249">
        <v>0</v>
      </c>
      <c r="BI68" s="250">
        <v>0</v>
      </c>
      <c r="BJ68" s="119">
        <v>0</v>
      </c>
      <c r="BK68" s="57">
        <v>0</v>
      </c>
      <c r="BL68" s="70">
        <v>0</v>
      </c>
      <c r="BM68" s="57">
        <v>0</v>
      </c>
      <c r="BN68" s="70">
        <v>0</v>
      </c>
      <c r="BO68" s="57">
        <v>0</v>
      </c>
      <c r="BP68" s="70">
        <v>0</v>
      </c>
      <c r="BQ68" s="57">
        <v>0</v>
      </c>
      <c r="BR68" s="57">
        <v>0</v>
      </c>
      <c r="BS68" s="69">
        <v>0</v>
      </c>
      <c r="BT68" s="257"/>
      <c r="BU68" s="63" t="s">
        <v>1969</v>
      </c>
      <c r="BV68" s="99"/>
      <c r="BW68" s="51" t="s">
        <v>746</v>
      </c>
      <c r="BX68" s="51" t="s">
        <v>747</v>
      </c>
      <c r="BY68" s="239" t="s">
        <v>1736</v>
      </c>
      <c r="BZ68" s="257" t="s">
        <v>1736</v>
      </c>
      <c r="CA68" s="244" t="s">
        <v>537</v>
      </c>
      <c r="CB68" s="239"/>
    </row>
    <row r="69" spans="1:80" s="9" customFormat="1" ht="134.25" customHeight="1">
      <c r="A69" s="239">
        <v>67</v>
      </c>
      <c r="B69" s="82" t="str">
        <f>'Full details'!B69</f>
        <v>Sudan</v>
      </c>
      <c r="C69" s="240" t="str">
        <f>'Full details'!C69</f>
        <v>University of Gezira</v>
      </c>
      <c r="D69" s="156">
        <v>1</v>
      </c>
      <c r="E69" s="156" t="s">
        <v>975</v>
      </c>
      <c r="F69" s="241">
        <v>2</v>
      </c>
      <c r="G69" s="156">
        <v>3</v>
      </c>
      <c r="H69" s="156" t="s">
        <v>1736</v>
      </c>
      <c r="I69" s="241"/>
      <c r="J69" s="242">
        <v>2</v>
      </c>
      <c r="K69" s="156" t="s">
        <v>1736</v>
      </c>
      <c r="L69" s="241"/>
      <c r="M69" s="242">
        <v>5</v>
      </c>
      <c r="N69" s="156" t="s">
        <v>1736</v>
      </c>
      <c r="O69" s="241"/>
      <c r="P69" s="156">
        <v>2</v>
      </c>
      <c r="Q69" s="156" t="s">
        <v>975</v>
      </c>
      <c r="R69" s="241">
        <v>4</v>
      </c>
      <c r="S69" s="156">
        <v>1</v>
      </c>
      <c r="T69" s="156" t="s">
        <v>975</v>
      </c>
      <c r="U69" s="241">
        <v>3</v>
      </c>
      <c r="V69" s="156">
        <v>0</v>
      </c>
      <c r="W69" s="156" t="s">
        <v>975</v>
      </c>
      <c r="X69" s="241"/>
      <c r="Y69" s="156">
        <v>0</v>
      </c>
      <c r="Z69" s="156"/>
      <c r="AA69" s="241"/>
      <c r="AB69" s="242">
        <v>8</v>
      </c>
      <c r="AC69" s="156" t="s">
        <v>975</v>
      </c>
      <c r="AD69" s="241">
        <v>20</v>
      </c>
      <c r="AE69" s="157">
        <v>3</v>
      </c>
      <c r="AF69" s="156" t="s">
        <v>975</v>
      </c>
      <c r="AG69" s="251" t="s">
        <v>644</v>
      </c>
      <c r="AH69" s="242">
        <v>1</v>
      </c>
      <c r="AI69" s="156" t="s">
        <v>975</v>
      </c>
      <c r="AJ69" s="241">
        <v>3</v>
      </c>
      <c r="AK69" s="242">
        <v>1</v>
      </c>
      <c r="AL69" s="156" t="s">
        <v>975</v>
      </c>
      <c r="AM69" s="241">
        <v>3</v>
      </c>
      <c r="AN69" s="244"/>
      <c r="AO69" s="156" t="s">
        <v>1736</v>
      </c>
      <c r="AP69" s="241" t="s">
        <v>1736</v>
      </c>
      <c r="AQ69" s="156" t="s">
        <v>975</v>
      </c>
      <c r="AR69" s="241" t="s">
        <v>975</v>
      </c>
      <c r="AS69" s="156" t="s">
        <v>975</v>
      </c>
      <c r="AT69" s="241" t="s">
        <v>975</v>
      </c>
      <c r="AU69" s="245" t="s">
        <v>975</v>
      </c>
      <c r="AV69" s="245" t="s">
        <v>975</v>
      </c>
      <c r="AW69" s="245" t="s">
        <v>975</v>
      </c>
      <c r="AX69" s="245" t="s">
        <v>975</v>
      </c>
      <c r="AY69" s="51"/>
      <c r="AZ69" s="253"/>
      <c r="BA69" s="246" t="s">
        <v>977</v>
      </c>
      <c r="BB69" s="246" t="s">
        <v>977</v>
      </c>
      <c r="BC69" s="247" t="s">
        <v>1968</v>
      </c>
      <c r="BD69" s="51"/>
      <c r="BE69" s="249">
        <v>0</v>
      </c>
      <c r="BF69" s="249">
        <v>0</v>
      </c>
      <c r="BG69" s="249">
        <v>0</v>
      </c>
      <c r="BH69" s="249">
        <v>0</v>
      </c>
      <c r="BI69" s="250">
        <v>0</v>
      </c>
      <c r="BJ69" s="119">
        <v>0</v>
      </c>
      <c r="BK69" s="57">
        <v>0</v>
      </c>
      <c r="BL69" s="70">
        <v>1</v>
      </c>
      <c r="BM69" s="57">
        <v>70000</v>
      </c>
      <c r="BN69" s="70">
        <v>1</v>
      </c>
      <c r="BO69" s="57">
        <v>6000</v>
      </c>
      <c r="BP69" s="70">
        <v>0</v>
      </c>
      <c r="BQ69" s="57">
        <v>0</v>
      </c>
      <c r="BR69" s="57">
        <v>0</v>
      </c>
      <c r="BS69" s="69">
        <v>0</v>
      </c>
      <c r="BT69" s="257"/>
      <c r="BU69" s="63" t="s">
        <v>958</v>
      </c>
      <c r="BV69" s="65" t="s">
        <v>1964</v>
      </c>
      <c r="BW69" s="51" t="s">
        <v>1965</v>
      </c>
      <c r="BX69" s="51" t="s">
        <v>970</v>
      </c>
      <c r="BY69" s="239"/>
      <c r="BZ69" s="99"/>
      <c r="CA69" s="244" t="s">
        <v>1790</v>
      </c>
      <c r="CB69" s="239"/>
    </row>
    <row r="70" spans="1:80" s="9" customFormat="1" ht="51">
      <c r="A70" s="239">
        <v>68</v>
      </c>
      <c r="B70" s="51" t="s">
        <v>2083</v>
      </c>
      <c r="C70" s="240" t="str">
        <f>'Full details'!C70</f>
        <v>Shendi University</v>
      </c>
      <c r="D70" s="156">
        <v>2</v>
      </c>
      <c r="E70" s="156" t="s">
        <v>975</v>
      </c>
      <c r="F70" s="241">
        <v>5</v>
      </c>
      <c r="G70" s="156">
        <v>1</v>
      </c>
      <c r="H70" s="156" t="s">
        <v>975</v>
      </c>
      <c r="I70" s="241">
        <v>3</v>
      </c>
      <c r="J70" s="242">
        <v>1</v>
      </c>
      <c r="K70" s="156" t="s">
        <v>975</v>
      </c>
      <c r="L70" s="241">
        <v>3</v>
      </c>
      <c r="M70" s="242">
        <v>3</v>
      </c>
      <c r="N70" s="156" t="s">
        <v>975</v>
      </c>
      <c r="O70" s="241">
        <v>6</v>
      </c>
      <c r="P70" s="156">
        <v>1</v>
      </c>
      <c r="Q70" s="156" t="s">
        <v>975</v>
      </c>
      <c r="R70" s="241">
        <v>5</v>
      </c>
      <c r="S70" s="156">
        <v>0</v>
      </c>
      <c r="T70" s="156" t="s">
        <v>975</v>
      </c>
      <c r="U70" s="241">
        <v>3</v>
      </c>
      <c r="V70" s="156">
        <v>3</v>
      </c>
      <c r="W70" s="156" t="s">
        <v>975</v>
      </c>
      <c r="X70" s="241">
        <v>10</v>
      </c>
      <c r="Y70" s="156">
        <v>0</v>
      </c>
      <c r="Z70" s="156" t="s">
        <v>975</v>
      </c>
      <c r="AA70" s="241">
        <v>10</v>
      </c>
      <c r="AB70" s="242">
        <v>0</v>
      </c>
      <c r="AC70" s="156" t="s">
        <v>975</v>
      </c>
      <c r="AD70" s="241">
        <v>30</v>
      </c>
      <c r="AE70" s="157">
        <v>60</v>
      </c>
      <c r="AF70" s="156" t="s">
        <v>975</v>
      </c>
      <c r="AG70" s="251" t="s">
        <v>1218</v>
      </c>
      <c r="AH70" s="242">
        <v>1</v>
      </c>
      <c r="AI70" s="156" t="s">
        <v>975</v>
      </c>
      <c r="AJ70" s="241">
        <v>5</v>
      </c>
      <c r="AK70" s="242">
        <v>0</v>
      </c>
      <c r="AL70" s="156" t="s">
        <v>975</v>
      </c>
      <c r="AM70" s="241">
        <v>3</v>
      </c>
      <c r="AN70" s="244"/>
      <c r="AO70" s="156" t="s">
        <v>975</v>
      </c>
      <c r="AP70" s="241" t="s">
        <v>975</v>
      </c>
      <c r="AQ70" s="156" t="s">
        <v>975</v>
      </c>
      <c r="AR70" s="241" t="s">
        <v>975</v>
      </c>
      <c r="AS70" s="156" t="s">
        <v>975</v>
      </c>
      <c r="AT70" s="241" t="s">
        <v>975</v>
      </c>
      <c r="AU70" s="245" t="s">
        <v>975</v>
      </c>
      <c r="AV70" s="245" t="s">
        <v>975</v>
      </c>
      <c r="AW70" s="245" t="s">
        <v>975</v>
      </c>
      <c r="AX70" s="245" t="s">
        <v>975</v>
      </c>
      <c r="AY70" s="51"/>
      <c r="AZ70" s="245"/>
      <c r="BA70" s="246" t="s">
        <v>977</v>
      </c>
      <c r="BB70" s="246" t="s">
        <v>977</v>
      </c>
      <c r="BC70" s="247" t="s">
        <v>977</v>
      </c>
      <c r="BD70" s="51" t="s">
        <v>1219</v>
      </c>
      <c r="BE70" s="249"/>
      <c r="BF70" s="249"/>
      <c r="BG70" s="249"/>
      <c r="BH70" s="249"/>
      <c r="BI70" s="250"/>
      <c r="BJ70" s="119"/>
      <c r="BK70" s="57"/>
      <c r="BL70" s="70"/>
      <c r="BM70" s="57"/>
      <c r="BN70" s="70"/>
      <c r="BO70" s="57"/>
      <c r="BP70" s="70"/>
      <c r="BQ70" s="57"/>
      <c r="BR70" s="57"/>
      <c r="BS70" s="69"/>
      <c r="BT70" s="257"/>
      <c r="BU70" s="63" t="s">
        <v>1220</v>
      </c>
      <c r="BV70" s="65" t="s">
        <v>958</v>
      </c>
      <c r="BW70" s="51" t="s">
        <v>396</v>
      </c>
      <c r="BX70" s="51" t="e">
        <v>#NAME?</v>
      </c>
      <c r="BY70" s="51" t="s">
        <v>397</v>
      </c>
      <c r="BZ70" s="257"/>
      <c r="CA70" s="244"/>
      <c r="CB70" s="239"/>
    </row>
    <row r="71" spans="1:80" s="9" customFormat="1" ht="38.25">
      <c r="A71" s="239">
        <v>69</v>
      </c>
      <c r="B71" s="51" t="s">
        <v>2083</v>
      </c>
      <c r="C71" s="240" t="str">
        <f>'Full details'!C71</f>
        <v>University of Kordofan</v>
      </c>
      <c r="D71" s="70">
        <v>1</v>
      </c>
      <c r="E71" s="156" t="s">
        <v>975</v>
      </c>
      <c r="F71" s="241">
        <v>5</v>
      </c>
      <c r="G71" s="156"/>
      <c r="H71" s="156" t="s">
        <v>975</v>
      </c>
      <c r="I71" s="241">
        <v>2</v>
      </c>
      <c r="J71" s="242"/>
      <c r="K71" s="156"/>
      <c r="L71" s="241"/>
      <c r="M71" s="242">
        <v>20</v>
      </c>
      <c r="N71" s="156" t="s">
        <v>975</v>
      </c>
      <c r="O71" s="241">
        <v>30</v>
      </c>
      <c r="P71" s="156">
        <v>3</v>
      </c>
      <c r="Q71" s="156" t="s">
        <v>975</v>
      </c>
      <c r="R71" s="241">
        <v>10</v>
      </c>
      <c r="S71" s="70"/>
      <c r="T71" s="156" t="s">
        <v>975</v>
      </c>
      <c r="U71" s="241">
        <v>5</v>
      </c>
      <c r="V71" s="156"/>
      <c r="W71" s="156" t="s">
        <v>975</v>
      </c>
      <c r="X71" s="241"/>
      <c r="Y71" s="156"/>
      <c r="Z71" s="156" t="s">
        <v>975</v>
      </c>
      <c r="AA71" s="241"/>
      <c r="AB71" s="243"/>
      <c r="AC71" s="156" t="s">
        <v>975</v>
      </c>
      <c r="AD71" s="241">
        <v>20</v>
      </c>
      <c r="AE71" s="156"/>
      <c r="AF71" s="156" t="s">
        <v>975</v>
      </c>
      <c r="AG71" s="241">
        <v>1</v>
      </c>
      <c r="AH71" s="242"/>
      <c r="AI71" s="156"/>
      <c r="AJ71" s="241"/>
      <c r="AK71" s="239"/>
      <c r="AL71" s="239"/>
      <c r="AM71" s="239"/>
      <c r="AN71" s="244"/>
      <c r="AO71" s="156" t="s">
        <v>975</v>
      </c>
      <c r="AP71" s="241" t="s">
        <v>975</v>
      </c>
      <c r="AQ71" s="156" t="s">
        <v>975</v>
      </c>
      <c r="AR71" s="241" t="s">
        <v>1736</v>
      </c>
      <c r="AS71" s="156" t="s">
        <v>975</v>
      </c>
      <c r="AT71" s="241" t="s">
        <v>975</v>
      </c>
      <c r="AU71" s="245" t="s">
        <v>975</v>
      </c>
      <c r="AV71" s="245" t="s">
        <v>975</v>
      </c>
      <c r="AW71" s="245"/>
      <c r="AX71" s="245" t="s">
        <v>975</v>
      </c>
      <c r="AY71" s="51"/>
      <c r="AZ71" s="269" t="s">
        <v>975</v>
      </c>
      <c r="BA71" s="246" t="s">
        <v>977</v>
      </c>
      <c r="BB71" s="246" t="s">
        <v>246</v>
      </c>
      <c r="BC71" s="247" t="s">
        <v>977</v>
      </c>
      <c r="BD71" s="51"/>
      <c r="BE71" s="249"/>
      <c r="BF71" s="249"/>
      <c r="BG71" s="249"/>
      <c r="BH71" s="249"/>
      <c r="BI71" s="250"/>
      <c r="BJ71" s="119"/>
      <c r="BK71" s="57"/>
      <c r="BL71" s="70"/>
      <c r="BM71" s="57"/>
      <c r="BN71" s="70"/>
      <c r="BO71" s="57"/>
      <c r="BP71" s="70">
        <v>1</v>
      </c>
      <c r="BQ71" s="57">
        <v>5000</v>
      </c>
      <c r="BR71" s="57"/>
      <c r="BS71" s="69"/>
      <c r="BT71" s="65"/>
      <c r="BU71" s="63"/>
      <c r="BV71" s="65"/>
      <c r="BW71" s="51" t="s">
        <v>398</v>
      </c>
      <c r="BX71" s="51" t="e">
        <v>#NAME?</v>
      </c>
      <c r="BY71" s="239" t="s">
        <v>399</v>
      </c>
      <c r="BZ71" s="257" t="s">
        <v>1736</v>
      </c>
      <c r="CA71" s="244" t="s">
        <v>1790</v>
      </c>
      <c r="CB71" s="239"/>
    </row>
    <row r="72" spans="1:80" s="9" customFormat="1" ht="12.75">
      <c r="A72" s="239">
        <v>70</v>
      </c>
      <c r="B72" s="240" t="str">
        <f>'Full details'!B72</f>
        <v>Tanzania</v>
      </c>
      <c r="C72" s="240" t="str">
        <f>'Full details'!C72</f>
        <v>University of Sokoine</v>
      </c>
      <c r="D72" s="70"/>
      <c r="E72" s="156"/>
      <c r="F72" s="241"/>
      <c r="G72" s="156"/>
      <c r="H72" s="156"/>
      <c r="I72" s="241"/>
      <c r="J72" s="242"/>
      <c r="K72" s="156"/>
      <c r="L72" s="241"/>
      <c r="M72" s="242"/>
      <c r="N72" s="156"/>
      <c r="O72" s="241"/>
      <c r="P72" s="156"/>
      <c r="Q72" s="156"/>
      <c r="R72" s="241"/>
      <c r="S72" s="70"/>
      <c r="T72" s="156"/>
      <c r="U72" s="241"/>
      <c r="V72" s="156"/>
      <c r="W72" s="156"/>
      <c r="X72" s="241"/>
      <c r="Y72" s="156"/>
      <c r="Z72" s="156"/>
      <c r="AA72" s="241"/>
      <c r="AB72" s="243"/>
      <c r="AC72" s="156"/>
      <c r="AD72" s="241"/>
      <c r="AE72" s="156"/>
      <c r="AF72" s="156"/>
      <c r="AG72" s="241"/>
      <c r="AH72" s="242"/>
      <c r="AI72" s="156"/>
      <c r="AJ72" s="241"/>
      <c r="AK72" s="239"/>
      <c r="AL72" s="239"/>
      <c r="AM72" s="239"/>
      <c r="AN72" s="244"/>
      <c r="AO72" s="156"/>
      <c r="AP72" s="241"/>
      <c r="AQ72" s="156"/>
      <c r="AR72" s="241"/>
      <c r="AS72" s="156"/>
      <c r="AT72" s="241"/>
      <c r="AU72" s="245"/>
      <c r="AV72" s="245"/>
      <c r="AW72" s="245"/>
      <c r="AX72" s="245"/>
      <c r="AY72" s="51"/>
      <c r="AZ72" s="269"/>
      <c r="BA72" s="246"/>
      <c r="BB72" s="246"/>
      <c r="BC72" s="247"/>
      <c r="BD72" s="51"/>
      <c r="BE72" s="249"/>
      <c r="BF72" s="249"/>
      <c r="BG72" s="249"/>
      <c r="BH72" s="249"/>
      <c r="BI72" s="250"/>
      <c r="BJ72" s="119"/>
      <c r="BK72" s="57"/>
      <c r="BL72" s="70"/>
      <c r="BM72" s="57"/>
      <c r="BN72" s="70"/>
      <c r="BO72" s="57"/>
      <c r="BP72" s="70"/>
      <c r="BQ72" s="57"/>
      <c r="BR72" s="57"/>
      <c r="BS72" s="69"/>
      <c r="BT72" s="65"/>
      <c r="BU72" s="63"/>
      <c r="BV72" s="65"/>
      <c r="BW72" s="51"/>
      <c r="BX72" s="51"/>
      <c r="BY72" s="239"/>
      <c r="BZ72" s="257"/>
      <c r="CA72" s="244"/>
      <c r="CB72" s="239"/>
    </row>
    <row r="73" spans="1:80" s="9" customFormat="1" ht="38.25" customHeight="1">
      <c r="A73" s="239">
        <v>71</v>
      </c>
      <c r="B73" s="82" t="str">
        <f>'Full details'!B73</f>
        <v>Tanzania</v>
      </c>
      <c r="C73" s="271" t="str">
        <f>'Full details'!C73</f>
        <v>Muhimbili University of Health Sciences</v>
      </c>
      <c r="D73" s="70">
        <v>4</v>
      </c>
      <c r="E73" s="101" t="s">
        <v>1736</v>
      </c>
      <c r="F73" s="109"/>
      <c r="G73" s="156">
        <v>1</v>
      </c>
      <c r="H73" s="156" t="s">
        <v>1736</v>
      </c>
      <c r="I73" s="241"/>
      <c r="J73" s="242">
        <v>3</v>
      </c>
      <c r="K73" s="156" t="s">
        <v>975</v>
      </c>
      <c r="L73" s="241">
        <v>5</v>
      </c>
      <c r="M73" s="242" t="s">
        <v>400</v>
      </c>
      <c r="N73" s="156" t="s">
        <v>1736</v>
      </c>
      <c r="O73" s="241"/>
      <c r="P73" s="156">
        <v>25</v>
      </c>
      <c r="Q73" s="156" t="s">
        <v>1736</v>
      </c>
      <c r="R73" s="241"/>
      <c r="S73" s="156">
        <v>1</v>
      </c>
      <c r="T73" s="101" t="s">
        <v>975</v>
      </c>
      <c r="U73" s="109" t="s">
        <v>177</v>
      </c>
      <c r="V73" s="70">
        <v>80</v>
      </c>
      <c r="W73" s="101" t="s">
        <v>975</v>
      </c>
      <c r="X73" s="109" t="s">
        <v>401</v>
      </c>
      <c r="Y73" s="156">
        <v>1700</v>
      </c>
      <c r="Z73" s="101" t="s">
        <v>975</v>
      </c>
      <c r="AA73" s="109" t="s">
        <v>402</v>
      </c>
      <c r="AB73" s="242">
        <v>13</v>
      </c>
      <c r="AC73" s="156" t="s">
        <v>975</v>
      </c>
      <c r="AD73" s="109" t="s">
        <v>771</v>
      </c>
      <c r="AE73" s="157">
        <v>3</v>
      </c>
      <c r="AF73" s="156" t="s">
        <v>975</v>
      </c>
      <c r="AG73" s="109" t="s">
        <v>644</v>
      </c>
      <c r="AH73" s="108" t="s">
        <v>177</v>
      </c>
      <c r="AI73" s="101" t="s">
        <v>975</v>
      </c>
      <c r="AJ73" s="109" t="s">
        <v>773</v>
      </c>
      <c r="AK73" s="108" t="s">
        <v>560</v>
      </c>
      <c r="AL73" s="101" t="s">
        <v>975</v>
      </c>
      <c r="AM73" s="109" t="s">
        <v>2049</v>
      </c>
      <c r="AN73" s="244"/>
      <c r="AO73" s="156" t="s">
        <v>1736</v>
      </c>
      <c r="AP73" s="241" t="s">
        <v>1736</v>
      </c>
      <c r="AQ73" s="156" t="s">
        <v>1736</v>
      </c>
      <c r="AR73" s="241" t="s">
        <v>1736</v>
      </c>
      <c r="AS73" s="156" t="s">
        <v>1736</v>
      </c>
      <c r="AT73" s="241" t="s">
        <v>1736</v>
      </c>
      <c r="AU73" s="245" t="s">
        <v>1736</v>
      </c>
      <c r="AV73" s="245" t="s">
        <v>1736</v>
      </c>
      <c r="AW73" s="245" t="s">
        <v>975</v>
      </c>
      <c r="AX73" s="245" t="s">
        <v>1736</v>
      </c>
      <c r="AY73" s="51"/>
      <c r="AZ73" s="269" t="s">
        <v>1736</v>
      </c>
      <c r="BA73" s="246" t="s">
        <v>977</v>
      </c>
      <c r="BB73" s="246" t="s">
        <v>976</v>
      </c>
      <c r="BC73" s="247" t="s">
        <v>977</v>
      </c>
      <c r="BD73" s="51" t="s">
        <v>403</v>
      </c>
      <c r="BE73" s="249">
        <v>2</v>
      </c>
      <c r="BF73" s="249">
        <v>15</v>
      </c>
      <c r="BG73" s="249">
        <v>20</v>
      </c>
      <c r="BH73" s="249">
        <v>15</v>
      </c>
      <c r="BI73" s="250">
        <v>12</v>
      </c>
      <c r="BJ73" s="119"/>
      <c r="BK73" s="57"/>
      <c r="BL73" s="70">
        <v>9</v>
      </c>
      <c r="BM73" s="109" t="s">
        <v>404</v>
      </c>
      <c r="BN73" s="70">
        <v>20</v>
      </c>
      <c r="BO73" s="57">
        <v>650000</v>
      </c>
      <c r="BP73" s="70">
        <v>10</v>
      </c>
      <c r="BQ73" s="109" t="s">
        <v>405</v>
      </c>
      <c r="BR73" s="57"/>
      <c r="BS73" s="69"/>
      <c r="BT73" s="65"/>
      <c r="BU73" s="63" t="s">
        <v>406</v>
      </c>
      <c r="BV73" s="65" t="s">
        <v>407</v>
      </c>
      <c r="BW73" s="51" t="s">
        <v>408</v>
      </c>
      <c r="BX73" s="51" t="s">
        <v>409</v>
      </c>
      <c r="BY73" s="239" t="s">
        <v>410</v>
      </c>
      <c r="BZ73" s="99"/>
      <c r="CA73" s="244" t="s">
        <v>1790</v>
      </c>
      <c r="CB73" s="239"/>
    </row>
    <row r="74" spans="1:80" s="9" customFormat="1" ht="94.5" customHeight="1">
      <c r="A74" s="239">
        <v>72</v>
      </c>
      <c r="B74" s="82" t="str">
        <f>'Full details'!B74</f>
        <v>Tunisia</v>
      </c>
      <c r="C74" s="240" t="str">
        <f>'Full details'!C74</f>
        <v>Faculté de Médecine de Tunis</v>
      </c>
      <c r="D74" s="119">
        <v>20</v>
      </c>
      <c r="E74" s="156" t="s">
        <v>1736</v>
      </c>
      <c r="F74" s="241"/>
      <c r="G74" s="119">
        <v>8</v>
      </c>
      <c r="H74" s="156" t="s">
        <v>1736</v>
      </c>
      <c r="I74" s="241"/>
      <c r="J74" s="108"/>
      <c r="K74" s="156" t="s">
        <v>1736</v>
      </c>
      <c r="L74" s="241"/>
      <c r="M74" s="242" t="s">
        <v>961</v>
      </c>
      <c r="N74" s="156" t="s">
        <v>975</v>
      </c>
      <c r="O74" s="241" t="s">
        <v>962</v>
      </c>
      <c r="P74" s="101"/>
      <c r="Q74" s="101"/>
      <c r="R74" s="109"/>
      <c r="S74" s="156">
        <v>0</v>
      </c>
      <c r="T74" s="156" t="s">
        <v>975</v>
      </c>
      <c r="U74" s="57" t="s">
        <v>962</v>
      </c>
      <c r="V74" s="289" t="s">
        <v>780</v>
      </c>
      <c r="W74" s="156" t="s">
        <v>975</v>
      </c>
      <c r="X74" s="57" t="s">
        <v>963</v>
      </c>
      <c r="Y74" s="156">
        <v>0</v>
      </c>
      <c r="Z74" s="101"/>
      <c r="AA74" s="57" t="s">
        <v>963</v>
      </c>
      <c r="AB74" s="242">
        <v>20</v>
      </c>
      <c r="AC74" s="156" t="s">
        <v>975</v>
      </c>
      <c r="AD74" s="57" t="s">
        <v>963</v>
      </c>
      <c r="AE74" s="71"/>
      <c r="AF74" s="101"/>
      <c r="AG74" s="109"/>
      <c r="AH74" s="116">
        <v>28</v>
      </c>
      <c r="AI74" s="156" t="s">
        <v>1736</v>
      </c>
      <c r="AJ74" s="241"/>
      <c r="AK74" s="108"/>
      <c r="AL74" s="156" t="s">
        <v>975</v>
      </c>
      <c r="AM74" s="57" t="s">
        <v>963</v>
      </c>
      <c r="AN74" s="244"/>
      <c r="AO74" s="156" t="s">
        <v>1736</v>
      </c>
      <c r="AP74" s="241" t="s">
        <v>1736</v>
      </c>
      <c r="AQ74" s="156" t="s">
        <v>975</v>
      </c>
      <c r="AR74" s="241" t="s">
        <v>1736</v>
      </c>
      <c r="AS74" s="156" t="s">
        <v>975</v>
      </c>
      <c r="AT74" s="241" t="s">
        <v>975</v>
      </c>
      <c r="AU74" s="245" t="s">
        <v>975</v>
      </c>
      <c r="AV74" s="245" t="s">
        <v>975</v>
      </c>
      <c r="AW74" s="245" t="s">
        <v>975</v>
      </c>
      <c r="AX74" s="245" t="s">
        <v>975</v>
      </c>
      <c r="AY74" s="51"/>
      <c r="AZ74" s="245" t="s">
        <v>975</v>
      </c>
      <c r="BA74" s="255"/>
      <c r="BB74" s="255"/>
      <c r="BC74" s="256"/>
      <c r="BD74" s="51"/>
      <c r="BE74" s="249">
        <v>2</v>
      </c>
      <c r="BF74" s="249">
        <v>4</v>
      </c>
      <c r="BG74" s="249">
        <v>11</v>
      </c>
      <c r="BH74" s="249">
        <v>6</v>
      </c>
      <c r="BI74" s="250">
        <v>6</v>
      </c>
      <c r="BJ74" s="119">
        <v>2</v>
      </c>
      <c r="BK74" s="57">
        <v>15000</v>
      </c>
      <c r="BL74" s="70">
        <v>1</v>
      </c>
      <c r="BM74" s="57">
        <v>50000</v>
      </c>
      <c r="BN74" s="70">
        <v>0</v>
      </c>
      <c r="BO74" s="57">
        <v>0</v>
      </c>
      <c r="BP74" s="70">
        <v>0</v>
      </c>
      <c r="BQ74" s="57">
        <v>0</v>
      </c>
      <c r="BR74" s="57">
        <v>0</v>
      </c>
      <c r="BS74" s="69">
        <v>0</v>
      </c>
      <c r="BT74" s="257"/>
      <c r="BU74" s="63"/>
      <c r="BV74" s="65" t="s">
        <v>964</v>
      </c>
      <c r="BW74" s="51" t="s">
        <v>965</v>
      </c>
      <c r="BX74" s="51" t="s">
        <v>1445</v>
      </c>
      <c r="BY74" s="51" t="s">
        <v>2065</v>
      </c>
      <c r="BZ74" s="99"/>
      <c r="CA74" s="244" t="s">
        <v>537</v>
      </c>
      <c r="CB74" s="239"/>
    </row>
    <row r="75" spans="1:80" s="9" customFormat="1" ht="63" customHeight="1">
      <c r="A75" s="239">
        <v>73</v>
      </c>
      <c r="B75" s="82" t="str">
        <f>'Full details'!B75</f>
        <v>Tunisia</v>
      </c>
      <c r="C75" s="240" t="str">
        <f>'Full details'!C75</f>
        <v>Institut National de la Santé Publique</v>
      </c>
      <c r="D75" s="156">
        <v>1</v>
      </c>
      <c r="E75" s="156" t="s">
        <v>975</v>
      </c>
      <c r="F75" s="241">
        <v>2</v>
      </c>
      <c r="G75" s="156">
        <v>0</v>
      </c>
      <c r="H75" s="156" t="s">
        <v>975</v>
      </c>
      <c r="I75" s="241">
        <v>1</v>
      </c>
      <c r="J75" s="242">
        <v>0</v>
      </c>
      <c r="K75" s="156" t="s">
        <v>975</v>
      </c>
      <c r="L75" s="241">
        <v>1</v>
      </c>
      <c r="M75" s="116">
        <v>1</v>
      </c>
      <c r="N75" s="101" t="s">
        <v>975</v>
      </c>
      <c r="O75" s="109"/>
      <c r="P75" s="119">
        <v>1</v>
      </c>
      <c r="Q75" s="101" t="s">
        <v>975</v>
      </c>
      <c r="R75" s="109"/>
      <c r="S75" s="156">
        <v>0</v>
      </c>
      <c r="T75" s="156" t="s">
        <v>975</v>
      </c>
      <c r="U75" s="241">
        <v>1</v>
      </c>
      <c r="V75" s="156">
        <v>6</v>
      </c>
      <c r="W75" s="156" t="s">
        <v>1736</v>
      </c>
      <c r="X75" s="241"/>
      <c r="Y75" s="119">
        <v>1</v>
      </c>
      <c r="Z75" s="101" t="s">
        <v>975</v>
      </c>
      <c r="AA75" s="109"/>
      <c r="AB75" s="242">
        <v>0</v>
      </c>
      <c r="AC75" s="156" t="s">
        <v>975</v>
      </c>
      <c r="AD75" s="241">
        <v>8</v>
      </c>
      <c r="AE75" s="157">
        <v>0</v>
      </c>
      <c r="AF75" s="156" t="s">
        <v>975</v>
      </c>
      <c r="AG75" s="241">
        <v>1</v>
      </c>
      <c r="AH75" s="242">
        <v>2</v>
      </c>
      <c r="AI75" s="156" t="s">
        <v>1736</v>
      </c>
      <c r="AJ75" s="241"/>
      <c r="AK75" s="242">
        <v>0</v>
      </c>
      <c r="AL75" s="156" t="s">
        <v>975</v>
      </c>
      <c r="AM75" s="241">
        <v>1</v>
      </c>
      <c r="AN75" s="244"/>
      <c r="AO75" s="156" t="s">
        <v>1736</v>
      </c>
      <c r="AP75" s="241" t="s">
        <v>1736</v>
      </c>
      <c r="AQ75" s="156" t="s">
        <v>975</v>
      </c>
      <c r="AR75" s="241" t="s">
        <v>1736</v>
      </c>
      <c r="AS75" s="156" t="s">
        <v>975</v>
      </c>
      <c r="AT75" s="241" t="s">
        <v>1736</v>
      </c>
      <c r="AU75" s="245" t="s">
        <v>975</v>
      </c>
      <c r="AV75" s="253"/>
      <c r="AW75" s="253"/>
      <c r="AX75" s="245" t="s">
        <v>975</v>
      </c>
      <c r="AY75" s="51"/>
      <c r="AZ75" s="245" t="s">
        <v>975</v>
      </c>
      <c r="BA75" s="246" t="s">
        <v>977</v>
      </c>
      <c r="BB75" s="246" t="s">
        <v>977</v>
      </c>
      <c r="BC75" s="247" t="s">
        <v>977</v>
      </c>
      <c r="BD75" s="51" t="s">
        <v>170</v>
      </c>
      <c r="BE75" s="249">
        <v>0</v>
      </c>
      <c r="BF75" s="249">
        <v>2</v>
      </c>
      <c r="BG75" s="249">
        <v>4</v>
      </c>
      <c r="BH75" s="249">
        <v>3</v>
      </c>
      <c r="BI75" s="250">
        <v>0</v>
      </c>
      <c r="BJ75" s="119">
        <v>0</v>
      </c>
      <c r="BK75" s="57">
        <v>0</v>
      </c>
      <c r="BL75" s="70">
        <v>0</v>
      </c>
      <c r="BM75" s="57">
        <v>0</v>
      </c>
      <c r="BN75" s="70">
        <v>0</v>
      </c>
      <c r="BO75" s="57">
        <v>0</v>
      </c>
      <c r="BP75" s="70">
        <v>0</v>
      </c>
      <c r="BQ75" s="57">
        <v>0</v>
      </c>
      <c r="BR75" s="57">
        <v>0</v>
      </c>
      <c r="BS75" s="69">
        <v>0</v>
      </c>
      <c r="BT75" s="257"/>
      <c r="BU75" s="63" t="s">
        <v>171</v>
      </c>
      <c r="BV75" s="65" t="s">
        <v>172</v>
      </c>
      <c r="BW75" s="51" t="s">
        <v>1649</v>
      </c>
      <c r="BX75" s="51" t="s">
        <v>1650</v>
      </c>
      <c r="BY75" s="51" t="s">
        <v>1329</v>
      </c>
      <c r="BZ75" s="65" t="s">
        <v>1330</v>
      </c>
      <c r="CA75" s="244" t="s">
        <v>537</v>
      </c>
      <c r="CB75" s="239"/>
    </row>
    <row r="76" spans="1:152" s="9" customFormat="1" ht="112.5">
      <c r="A76" s="239">
        <v>74</v>
      </c>
      <c r="B76" s="82" t="str">
        <f>'Full details'!B76</f>
        <v>Tunisia</v>
      </c>
      <c r="C76" s="240" t="str">
        <f>'Full details'!C76</f>
        <v>Faculty of medicine of Monastir</v>
      </c>
      <c r="D76" s="156">
        <v>2</v>
      </c>
      <c r="E76" s="156" t="s">
        <v>1736</v>
      </c>
      <c r="F76" s="241"/>
      <c r="G76" s="101"/>
      <c r="H76" s="101"/>
      <c r="I76" s="109"/>
      <c r="J76" s="242">
        <v>1</v>
      </c>
      <c r="K76" s="156" t="s">
        <v>1736</v>
      </c>
      <c r="L76" s="241"/>
      <c r="M76" s="242">
        <v>18</v>
      </c>
      <c r="N76" s="156" t="s">
        <v>1736</v>
      </c>
      <c r="O76" s="241"/>
      <c r="P76" s="156">
        <v>20</v>
      </c>
      <c r="Q76" s="156" t="s">
        <v>1736</v>
      </c>
      <c r="R76" s="241"/>
      <c r="S76" s="156">
        <v>0</v>
      </c>
      <c r="T76" s="101"/>
      <c r="U76" s="109"/>
      <c r="V76" s="156">
        <v>3</v>
      </c>
      <c r="W76" s="156" t="s">
        <v>975</v>
      </c>
      <c r="X76" s="250">
        <v>8</v>
      </c>
      <c r="Y76" s="156">
        <v>2</v>
      </c>
      <c r="Z76" s="156" t="s">
        <v>975</v>
      </c>
      <c r="AA76" s="250">
        <v>10</v>
      </c>
      <c r="AB76" s="242">
        <v>15</v>
      </c>
      <c r="AC76" s="156" t="s">
        <v>1736</v>
      </c>
      <c r="AD76" s="241"/>
      <c r="AE76" s="71"/>
      <c r="AF76" s="101"/>
      <c r="AG76" s="109"/>
      <c r="AH76" s="242">
        <v>2</v>
      </c>
      <c r="AI76" s="156" t="s">
        <v>1736</v>
      </c>
      <c r="AJ76" s="241"/>
      <c r="AK76" s="242">
        <v>1</v>
      </c>
      <c r="AL76" s="156" t="s">
        <v>1736</v>
      </c>
      <c r="AM76" s="241"/>
      <c r="AN76" s="62"/>
      <c r="AO76" s="156" t="s">
        <v>1736</v>
      </c>
      <c r="AP76" s="241" t="s">
        <v>1736</v>
      </c>
      <c r="AQ76" s="156" t="s">
        <v>975</v>
      </c>
      <c r="AR76" s="241" t="s">
        <v>1736</v>
      </c>
      <c r="AS76" s="156" t="s">
        <v>1736</v>
      </c>
      <c r="AT76" s="241" t="s">
        <v>1736</v>
      </c>
      <c r="AU76" s="245" t="s">
        <v>975</v>
      </c>
      <c r="AV76" s="245" t="s">
        <v>975</v>
      </c>
      <c r="AW76" s="245"/>
      <c r="AX76" s="245" t="s">
        <v>975</v>
      </c>
      <c r="AY76" s="51"/>
      <c r="AZ76" s="245" t="s">
        <v>975</v>
      </c>
      <c r="BA76" s="246" t="s">
        <v>977</v>
      </c>
      <c r="BB76" s="246" t="s">
        <v>977</v>
      </c>
      <c r="BC76" s="247">
        <v>0</v>
      </c>
      <c r="BD76" s="51"/>
      <c r="BE76" s="249">
        <v>0</v>
      </c>
      <c r="BF76" s="249">
        <v>3</v>
      </c>
      <c r="BG76" s="249">
        <v>1</v>
      </c>
      <c r="BH76" s="249">
        <v>0</v>
      </c>
      <c r="BI76" s="250">
        <v>0</v>
      </c>
      <c r="BJ76" s="119">
        <v>1</v>
      </c>
      <c r="BK76" s="57">
        <v>6000</v>
      </c>
      <c r="BL76" s="70">
        <v>1</v>
      </c>
      <c r="BM76" s="57">
        <v>10000</v>
      </c>
      <c r="BN76" s="70">
        <v>0</v>
      </c>
      <c r="BO76" s="57">
        <v>0</v>
      </c>
      <c r="BP76" s="70">
        <v>0</v>
      </c>
      <c r="BQ76" s="57">
        <v>0</v>
      </c>
      <c r="BR76" s="57">
        <v>0</v>
      </c>
      <c r="BS76" s="69">
        <v>0</v>
      </c>
      <c r="BT76" s="257"/>
      <c r="BU76" s="63"/>
      <c r="BV76" s="65" t="s">
        <v>707</v>
      </c>
      <c r="BW76" s="51" t="s">
        <v>708</v>
      </c>
      <c r="BX76" s="51" t="s">
        <v>709</v>
      </c>
      <c r="BY76" s="156">
        <v>2</v>
      </c>
      <c r="BZ76" s="241" t="s">
        <v>1736</v>
      </c>
      <c r="CA76" s="300"/>
      <c r="CB76" s="101"/>
      <c r="CC76" s="27"/>
      <c r="CD76" s="23"/>
      <c r="CE76" s="30">
        <v>1</v>
      </c>
      <c r="CF76" s="28" t="s">
        <v>1736</v>
      </c>
      <c r="CG76" s="29"/>
      <c r="CH76" s="30">
        <v>18</v>
      </c>
      <c r="CI76" s="28" t="s">
        <v>1736</v>
      </c>
      <c r="CJ76" s="29"/>
      <c r="CK76" s="30">
        <v>20</v>
      </c>
      <c r="CL76" s="28" t="s">
        <v>1736</v>
      </c>
      <c r="CM76" s="29"/>
      <c r="CN76" s="30">
        <v>0</v>
      </c>
      <c r="CO76" s="27"/>
      <c r="CP76" s="23"/>
      <c r="CQ76" s="30">
        <v>3</v>
      </c>
      <c r="CR76" s="28" t="s">
        <v>975</v>
      </c>
      <c r="CS76" s="31"/>
      <c r="CT76" s="30">
        <v>2</v>
      </c>
      <c r="CU76" s="28" t="s">
        <v>975</v>
      </c>
      <c r="CV76" s="31"/>
      <c r="CW76" s="30">
        <v>15</v>
      </c>
      <c r="CX76" s="28" t="s">
        <v>1736</v>
      </c>
      <c r="CY76" s="29"/>
      <c r="CZ76" s="25"/>
      <c r="DA76" s="27"/>
      <c r="DB76" s="23"/>
      <c r="DC76" s="30">
        <v>2</v>
      </c>
      <c r="DD76" s="28" t="s">
        <v>1736</v>
      </c>
      <c r="DE76" s="29"/>
      <c r="DF76" s="30">
        <v>1</v>
      </c>
      <c r="DG76" s="28" t="s">
        <v>1736</v>
      </c>
      <c r="DH76" s="29"/>
      <c r="DI76" s="17"/>
      <c r="DJ76" s="30" t="s">
        <v>1736</v>
      </c>
      <c r="DK76" s="29" t="s">
        <v>1736</v>
      </c>
      <c r="DL76" s="30" t="s">
        <v>975</v>
      </c>
      <c r="DM76" s="29" t="s">
        <v>1736</v>
      </c>
      <c r="DN76" s="30" t="s">
        <v>1736</v>
      </c>
      <c r="DO76" s="29" t="s">
        <v>1736</v>
      </c>
      <c r="DP76" s="32" t="s">
        <v>975</v>
      </c>
      <c r="DQ76" s="32" t="s">
        <v>975</v>
      </c>
      <c r="DR76" s="32"/>
      <c r="DS76" s="32" t="s">
        <v>975</v>
      </c>
      <c r="DT76" s="6"/>
      <c r="DU76" s="32" t="s">
        <v>975</v>
      </c>
      <c r="DV76" s="33" t="s">
        <v>977</v>
      </c>
      <c r="DW76" s="33" t="s">
        <v>977</v>
      </c>
      <c r="DX76" s="34">
        <v>0</v>
      </c>
      <c r="DY76" s="6"/>
      <c r="DZ76" s="35">
        <v>0</v>
      </c>
      <c r="EA76" s="35">
        <v>3</v>
      </c>
      <c r="EB76" s="35">
        <v>1</v>
      </c>
      <c r="EC76" s="35">
        <v>0</v>
      </c>
      <c r="ED76" s="31">
        <v>0</v>
      </c>
      <c r="EE76" s="24">
        <v>1</v>
      </c>
      <c r="EF76" s="22">
        <v>6000</v>
      </c>
      <c r="EG76" s="26">
        <v>1</v>
      </c>
      <c r="EH76" s="22">
        <v>10000</v>
      </c>
      <c r="EI76" s="26">
        <v>0</v>
      </c>
      <c r="EJ76" s="22">
        <v>0</v>
      </c>
      <c r="EK76" s="26">
        <v>0</v>
      </c>
      <c r="EL76" s="22">
        <v>0</v>
      </c>
      <c r="EM76" s="26">
        <v>0</v>
      </c>
      <c r="EN76" s="22">
        <v>0</v>
      </c>
      <c r="EO76" s="20"/>
      <c r="EP76" s="10"/>
      <c r="EQ76" s="14" t="s">
        <v>707</v>
      </c>
      <c r="ER76" s="6" t="s">
        <v>708</v>
      </c>
      <c r="ES76" s="6" t="s">
        <v>709</v>
      </c>
      <c r="ET76" s="7"/>
      <c r="EU76" s="7"/>
      <c r="EV76" s="9" t="s">
        <v>411</v>
      </c>
    </row>
    <row r="77" spans="1:80" s="9" customFormat="1" ht="25.5">
      <c r="A77" s="239">
        <v>75</v>
      </c>
      <c r="B77" s="82" t="str">
        <f>'Full details'!B77</f>
        <v>Tunisia</v>
      </c>
      <c r="C77" s="240" t="str">
        <f>'Full details'!C77</f>
        <v>Centre Hospitalo Universitaire de Sousse</v>
      </c>
      <c r="D77" s="156">
        <v>4</v>
      </c>
      <c r="E77" s="156" t="s">
        <v>1736</v>
      </c>
      <c r="F77" s="241"/>
      <c r="G77" s="156">
        <v>1</v>
      </c>
      <c r="H77" s="101"/>
      <c r="I77" s="109"/>
      <c r="J77" s="242">
        <v>0</v>
      </c>
      <c r="K77" s="101"/>
      <c r="L77" s="109"/>
      <c r="M77" s="242">
        <v>0</v>
      </c>
      <c r="N77" s="101"/>
      <c r="O77" s="109"/>
      <c r="P77" s="156">
        <v>0</v>
      </c>
      <c r="Q77" s="101"/>
      <c r="R77" s="109"/>
      <c r="S77" s="156">
        <v>0</v>
      </c>
      <c r="T77" s="156" t="s">
        <v>975</v>
      </c>
      <c r="U77" s="241">
        <v>1</v>
      </c>
      <c r="V77" s="156">
        <v>3</v>
      </c>
      <c r="W77" s="101"/>
      <c r="X77" s="109"/>
      <c r="Y77" s="101"/>
      <c r="Z77" s="101"/>
      <c r="AA77" s="109"/>
      <c r="AB77" s="242">
        <v>20</v>
      </c>
      <c r="AC77" s="156" t="s">
        <v>975</v>
      </c>
      <c r="AD77" s="241">
        <v>5</v>
      </c>
      <c r="AE77" s="157">
        <v>2</v>
      </c>
      <c r="AF77" s="156" t="s">
        <v>975</v>
      </c>
      <c r="AG77" s="251" t="s">
        <v>644</v>
      </c>
      <c r="AH77" s="242">
        <v>1</v>
      </c>
      <c r="AI77" s="156" t="s">
        <v>975</v>
      </c>
      <c r="AJ77" s="241">
        <v>1</v>
      </c>
      <c r="AK77" s="242">
        <v>1</v>
      </c>
      <c r="AL77" s="156" t="s">
        <v>975</v>
      </c>
      <c r="AM77" s="241">
        <v>1</v>
      </c>
      <c r="AN77" s="244"/>
      <c r="AO77" s="156" t="s">
        <v>1736</v>
      </c>
      <c r="AP77" s="241" t="s">
        <v>1736</v>
      </c>
      <c r="AQ77" s="156" t="s">
        <v>1736</v>
      </c>
      <c r="AR77" s="241" t="s">
        <v>1736</v>
      </c>
      <c r="AS77" s="156" t="s">
        <v>1736</v>
      </c>
      <c r="AT77" s="241" t="s">
        <v>1736</v>
      </c>
      <c r="AU77" s="245" t="s">
        <v>975</v>
      </c>
      <c r="AV77" s="245" t="s">
        <v>975</v>
      </c>
      <c r="AW77" s="245"/>
      <c r="AX77" s="245" t="s">
        <v>975</v>
      </c>
      <c r="AY77" s="239"/>
      <c r="AZ77" s="245" t="s">
        <v>975</v>
      </c>
      <c r="BA77" s="246">
        <v>1</v>
      </c>
      <c r="BB77" s="246">
        <v>0</v>
      </c>
      <c r="BC77" s="247">
        <v>1</v>
      </c>
      <c r="BD77" s="239"/>
      <c r="BE77" s="249">
        <v>0</v>
      </c>
      <c r="BF77" s="249">
        <v>6</v>
      </c>
      <c r="BG77" s="249">
        <v>3</v>
      </c>
      <c r="BH77" s="249">
        <v>2</v>
      </c>
      <c r="BI77" s="250">
        <v>0</v>
      </c>
      <c r="BJ77" s="119">
        <v>2</v>
      </c>
      <c r="BK77" s="57">
        <v>30000</v>
      </c>
      <c r="BL77" s="70"/>
      <c r="BM77" s="57"/>
      <c r="BN77" s="70"/>
      <c r="BO77" s="57"/>
      <c r="BP77" s="70"/>
      <c r="BQ77" s="57"/>
      <c r="BR77" s="57"/>
      <c r="BS77" s="69"/>
      <c r="BT77" s="257"/>
      <c r="BU77" s="272" t="s">
        <v>975</v>
      </c>
      <c r="BV77" s="257" t="s">
        <v>975</v>
      </c>
      <c r="BW77" s="51" t="s">
        <v>1686</v>
      </c>
      <c r="BX77" s="239"/>
      <c r="BY77" s="51" t="s">
        <v>1687</v>
      </c>
      <c r="BZ77" s="257"/>
      <c r="CA77" s="244" t="s">
        <v>1790</v>
      </c>
      <c r="CB77" s="239"/>
    </row>
    <row r="78" spans="1:80" s="9" customFormat="1" ht="12.75">
      <c r="A78" s="239">
        <v>76</v>
      </c>
      <c r="B78" s="82" t="str">
        <f>'Full details'!B78</f>
        <v>Tunisia</v>
      </c>
      <c r="C78" s="240" t="str">
        <f>'Full details'!C78</f>
        <v>Faculté de Médecine de Sfax</v>
      </c>
      <c r="D78" s="156">
        <v>8</v>
      </c>
      <c r="E78" s="101"/>
      <c r="F78" s="109"/>
      <c r="G78" s="156">
        <v>1</v>
      </c>
      <c r="H78" s="101"/>
      <c r="I78" s="109"/>
      <c r="J78" s="242">
        <v>1</v>
      </c>
      <c r="K78" s="101"/>
      <c r="L78" s="109"/>
      <c r="M78" s="242">
        <v>1</v>
      </c>
      <c r="N78" s="101"/>
      <c r="O78" s="109"/>
      <c r="P78" s="156">
        <v>3</v>
      </c>
      <c r="Q78" s="101"/>
      <c r="R78" s="109"/>
      <c r="S78" s="156">
        <v>0</v>
      </c>
      <c r="T78" s="101"/>
      <c r="U78" s="109"/>
      <c r="V78" s="156">
        <v>1</v>
      </c>
      <c r="W78" s="101"/>
      <c r="X78" s="109"/>
      <c r="Y78" s="156">
        <v>0</v>
      </c>
      <c r="Z78" s="101"/>
      <c r="AA78" s="109"/>
      <c r="AB78" s="242">
        <v>3</v>
      </c>
      <c r="AC78" s="101"/>
      <c r="AD78" s="109"/>
      <c r="AE78" s="71"/>
      <c r="AF78" s="101"/>
      <c r="AG78" s="109"/>
      <c r="AH78" s="242">
        <v>1</v>
      </c>
      <c r="AI78" s="101"/>
      <c r="AJ78" s="109"/>
      <c r="AK78" s="242">
        <v>0</v>
      </c>
      <c r="AL78" s="101"/>
      <c r="AM78" s="109"/>
      <c r="AN78" s="244"/>
      <c r="AO78" s="101"/>
      <c r="AP78" s="109"/>
      <c r="AQ78" s="101"/>
      <c r="AR78" s="109"/>
      <c r="AS78" s="101"/>
      <c r="AT78" s="109"/>
      <c r="AU78" s="245" t="s">
        <v>1736</v>
      </c>
      <c r="AV78" s="245" t="s">
        <v>1736</v>
      </c>
      <c r="AW78" s="245" t="s">
        <v>975</v>
      </c>
      <c r="AX78" s="245" t="s">
        <v>975</v>
      </c>
      <c r="AY78" s="51"/>
      <c r="AZ78" s="245" t="s">
        <v>975</v>
      </c>
      <c r="BA78" s="255"/>
      <c r="BB78" s="255"/>
      <c r="BC78" s="256"/>
      <c r="BD78" s="51"/>
      <c r="BE78" s="249">
        <v>0</v>
      </c>
      <c r="BF78" s="249">
        <v>2</v>
      </c>
      <c r="BG78" s="249">
        <v>2</v>
      </c>
      <c r="BH78" s="249">
        <v>1</v>
      </c>
      <c r="BI78" s="250">
        <v>0</v>
      </c>
      <c r="BJ78" s="119">
        <v>0</v>
      </c>
      <c r="BK78" s="57">
        <v>0</v>
      </c>
      <c r="BL78" s="70">
        <v>0</v>
      </c>
      <c r="BM78" s="57">
        <v>0</v>
      </c>
      <c r="BN78" s="70">
        <v>0</v>
      </c>
      <c r="BO78" s="57">
        <v>0</v>
      </c>
      <c r="BP78" s="70">
        <v>0</v>
      </c>
      <c r="BQ78" s="57">
        <v>0</v>
      </c>
      <c r="BR78" s="57">
        <v>0</v>
      </c>
      <c r="BS78" s="69">
        <v>0</v>
      </c>
      <c r="BT78" s="257"/>
      <c r="BU78" s="63" t="s">
        <v>975</v>
      </c>
      <c r="BV78" s="65" t="s">
        <v>975</v>
      </c>
      <c r="BW78" s="52"/>
      <c r="BX78" s="51"/>
      <c r="BY78" s="52"/>
      <c r="BZ78" s="99"/>
      <c r="CA78" s="244" t="s">
        <v>537</v>
      </c>
      <c r="CB78" s="239"/>
    </row>
    <row r="79" spans="1:80" s="9" customFormat="1" ht="76.5">
      <c r="A79" s="239">
        <v>77</v>
      </c>
      <c r="B79" s="82" t="str">
        <f>'Full details'!B79</f>
        <v>Tunisia</v>
      </c>
      <c r="C79" s="240" t="str">
        <f>'Full details'!C79</f>
        <v>Faculté de médecine "Ibn El Jazzar" de Sousse</v>
      </c>
      <c r="D79" s="156">
        <v>11</v>
      </c>
      <c r="E79" s="156" t="s">
        <v>975</v>
      </c>
      <c r="F79" s="241">
        <v>16</v>
      </c>
      <c r="G79" s="156">
        <v>10</v>
      </c>
      <c r="H79" s="156" t="s">
        <v>975</v>
      </c>
      <c r="I79" s="241">
        <v>5</v>
      </c>
      <c r="J79" s="242">
        <v>3</v>
      </c>
      <c r="K79" s="156" t="s">
        <v>975</v>
      </c>
      <c r="L79" s="241">
        <v>2</v>
      </c>
      <c r="M79" s="56">
        <v>21</v>
      </c>
      <c r="N79" s="156" t="s">
        <v>1736</v>
      </c>
      <c r="O79" s="241"/>
      <c r="P79" s="156">
        <v>19</v>
      </c>
      <c r="Q79" s="156" t="s">
        <v>1736</v>
      </c>
      <c r="R79" s="241"/>
      <c r="S79" s="156">
        <v>3</v>
      </c>
      <c r="T79" s="156" t="s">
        <v>975</v>
      </c>
      <c r="U79" s="241">
        <v>2</v>
      </c>
      <c r="V79" s="156">
        <v>7</v>
      </c>
      <c r="W79" s="156" t="s">
        <v>975</v>
      </c>
      <c r="X79" s="109"/>
      <c r="Y79" s="156">
        <v>0</v>
      </c>
      <c r="Z79" s="101"/>
      <c r="AA79" s="109"/>
      <c r="AB79" s="242">
        <v>10</v>
      </c>
      <c r="AC79" s="156" t="s">
        <v>975</v>
      </c>
      <c r="AD79" s="241">
        <v>50</v>
      </c>
      <c r="AE79" s="157">
        <v>50</v>
      </c>
      <c r="AF79" s="101"/>
      <c r="AG79" s="109"/>
      <c r="AH79" s="242">
        <v>15</v>
      </c>
      <c r="AI79" s="156" t="s">
        <v>975</v>
      </c>
      <c r="AJ79" s="241">
        <v>8</v>
      </c>
      <c r="AK79" s="242">
        <v>1</v>
      </c>
      <c r="AL79" s="156" t="s">
        <v>975</v>
      </c>
      <c r="AM79" s="241">
        <v>5</v>
      </c>
      <c r="AN79" s="244"/>
      <c r="AO79" s="156" t="s">
        <v>1736</v>
      </c>
      <c r="AP79" s="241" t="s">
        <v>1736</v>
      </c>
      <c r="AQ79" s="156" t="s">
        <v>975</v>
      </c>
      <c r="AR79" s="241" t="s">
        <v>1736</v>
      </c>
      <c r="AS79" s="156" t="s">
        <v>1736</v>
      </c>
      <c r="AT79" s="241" t="s">
        <v>1736</v>
      </c>
      <c r="AU79" s="245" t="s">
        <v>975</v>
      </c>
      <c r="AV79" s="245" t="s">
        <v>975</v>
      </c>
      <c r="AW79" s="245"/>
      <c r="AX79" s="245" t="s">
        <v>1736</v>
      </c>
      <c r="AY79" s="51" t="s">
        <v>391</v>
      </c>
      <c r="AZ79" s="245" t="s">
        <v>975</v>
      </c>
      <c r="BA79" s="246">
        <v>0.6</v>
      </c>
      <c r="BB79" s="246" t="s">
        <v>977</v>
      </c>
      <c r="BC79" s="247" t="s">
        <v>977</v>
      </c>
      <c r="BD79" s="51"/>
      <c r="BE79" s="249">
        <v>1</v>
      </c>
      <c r="BF79" s="249">
        <v>9</v>
      </c>
      <c r="BG79" s="249">
        <v>7</v>
      </c>
      <c r="BH79" s="249">
        <v>2</v>
      </c>
      <c r="BI79" s="250">
        <v>0</v>
      </c>
      <c r="BJ79" s="119">
        <v>2</v>
      </c>
      <c r="BK79" s="57">
        <v>24000</v>
      </c>
      <c r="BL79" s="70">
        <v>1</v>
      </c>
      <c r="BM79" s="57">
        <v>36000</v>
      </c>
      <c r="BN79" s="70">
        <v>0</v>
      </c>
      <c r="BO79" s="57">
        <v>0</v>
      </c>
      <c r="BP79" s="70">
        <v>0</v>
      </c>
      <c r="BQ79" s="57">
        <v>0</v>
      </c>
      <c r="BR79" s="57">
        <v>0</v>
      </c>
      <c r="BS79" s="69">
        <v>0</v>
      </c>
      <c r="BT79" s="257"/>
      <c r="BU79" s="63" t="s">
        <v>392</v>
      </c>
      <c r="BV79" s="65" t="s">
        <v>514</v>
      </c>
      <c r="BW79" s="51" t="s">
        <v>1675</v>
      </c>
      <c r="BX79" s="51" t="s">
        <v>2050</v>
      </c>
      <c r="BY79" s="239" t="s">
        <v>2054</v>
      </c>
      <c r="BZ79" s="257" t="s">
        <v>1736</v>
      </c>
      <c r="CA79" s="244" t="s">
        <v>537</v>
      </c>
      <c r="CB79" s="239"/>
    </row>
    <row r="80" spans="1:80" s="9" customFormat="1" ht="72" customHeight="1">
      <c r="A80" s="239">
        <v>78</v>
      </c>
      <c r="B80" s="82" t="str">
        <f>'Full details'!B80</f>
        <v>Uganda</v>
      </c>
      <c r="C80" s="240" t="str">
        <f>'Full details'!C80</f>
        <v>Makerere University</v>
      </c>
      <c r="D80" s="156">
        <v>8</v>
      </c>
      <c r="E80" s="101"/>
      <c r="F80" s="109"/>
      <c r="G80" s="156">
        <v>1</v>
      </c>
      <c r="H80" s="101"/>
      <c r="I80" s="109"/>
      <c r="J80" s="242">
        <v>2</v>
      </c>
      <c r="K80" s="101"/>
      <c r="L80" s="109"/>
      <c r="M80" s="242">
        <v>14</v>
      </c>
      <c r="N80" s="101"/>
      <c r="O80" s="109"/>
      <c r="P80" s="156">
        <v>14</v>
      </c>
      <c r="Q80" s="101"/>
      <c r="R80" s="109"/>
      <c r="S80" s="156">
        <v>4</v>
      </c>
      <c r="T80" s="101"/>
      <c r="U80" s="109"/>
      <c r="V80" s="101"/>
      <c r="W80" s="101"/>
      <c r="X80" s="109"/>
      <c r="Y80" s="101"/>
      <c r="Z80" s="101"/>
      <c r="AA80" s="109"/>
      <c r="AB80" s="242">
        <v>10</v>
      </c>
      <c r="AC80" s="101"/>
      <c r="AD80" s="109"/>
      <c r="AE80" s="157">
        <v>10</v>
      </c>
      <c r="AF80" s="101"/>
      <c r="AG80" s="109"/>
      <c r="AH80" s="242">
        <v>4</v>
      </c>
      <c r="AI80" s="101"/>
      <c r="AJ80" s="109"/>
      <c r="AK80" s="242">
        <v>3</v>
      </c>
      <c r="AL80" s="101"/>
      <c r="AM80" s="109"/>
      <c r="AN80" s="244"/>
      <c r="AO80" s="156" t="s">
        <v>1736</v>
      </c>
      <c r="AP80" s="241" t="s">
        <v>1736</v>
      </c>
      <c r="AQ80" s="156" t="s">
        <v>1736</v>
      </c>
      <c r="AR80" s="241" t="s">
        <v>1736</v>
      </c>
      <c r="AS80" s="156" t="s">
        <v>1736</v>
      </c>
      <c r="AT80" s="241" t="s">
        <v>1736</v>
      </c>
      <c r="AU80" s="245" t="s">
        <v>975</v>
      </c>
      <c r="AV80" s="245" t="s">
        <v>975</v>
      </c>
      <c r="AW80" s="245"/>
      <c r="AX80" s="245" t="s">
        <v>1736</v>
      </c>
      <c r="AY80" s="51" t="s">
        <v>606</v>
      </c>
      <c r="AZ80" s="245" t="s">
        <v>1736</v>
      </c>
      <c r="BA80" s="246">
        <v>1</v>
      </c>
      <c r="BB80" s="246">
        <v>0.01</v>
      </c>
      <c r="BC80" s="247">
        <v>45</v>
      </c>
      <c r="BD80" s="51" t="s">
        <v>153</v>
      </c>
      <c r="BE80" s="249">
        <v>0</v>
      </c>
      <c r="BF80" s="249">
        <v>0</v>
      </c>
      <c r="BG80" s="249">
        <v>0</v>
      </c>
      <c r="BH80" s="249">
        <v>0</v>
      </c>
      <c r="BI80" s="250">
        <v>0</v>
      </c>
      <c r="BJ80" s="119">
        <v>0</v>
      </c>
      <c r="BK80" s="57">
        <v>0</v>
      </c>
      <c r="BL80" s="70">
        <v>0</v>
      </c>
      <c r="BM80" s="57">
        <v>0</v>
      </c>
      <c r="BN80" s="70">
        <v>0</v>
      </c>
      <c r="BO80" s="57">
        <v>0</v>
      </c>
      <c r="BP80" s="70">
        <v>0</v>
      </c>
      <c r="BQ80" s="57">
        <v>0</v>
      </c>
      <c r="BR80" s="57" t="s">
        <v>154</v>
      </c>
      <c r="BS80" s="69">
        <v>700000</v>
      </c>
      <c r="BT80" s="257"/>
      <c r="BU80" s="63" t="s">
        <v>155</v>
      </c>
      <c r="BV80" s="65" t="s">
        <v>156</v>
      </c>
      <c r="BW80" s="51" t="s">
        <v>666</v>
      </c>
      <c r="BX80" s="51"/>
      <c r="BY80" s="51" t="s">
        <v>614</v>
      </c>
      <c r="BZ80" s="99"/>
      <c r="CA80" s="244" t="s">
        <v>1443</v>
      </c>
      <c r="CB80" s="239"/>
    </row>
    <row r="81" spans="1:81" s="9" customFormat="1" ht="63.75">
      <c r="A81" s="239">
        <v>79</v>
      </c>
      <c r="B81" s="82" t="str">
        <f>'Full details'!B81</f>
        <v>Zambia</v>
      </c>
      <c r="C81" s="155" t="str">
        <f>'Full details'!C81</f>
        <v>University of Zambia</v>
      </c>
      <c r="D81" s="101"/>
      <c r="E81" s="70" t="s">
        <v>975</v>
      </c>
      <c r="F81" s="109"/>
      <c r="G81" s="285"/>
      <c r="H81" s="70" t="s">
        <v>975</v>
      </c>
      <c r="I81" s="273">
        <v>2</v>
      </c>
      <c r="J81" s="56" t="s">
        <v>412</v>
      </c>
      <c r="K81" s="70" t="s">
        <v>975</v>
      </c>
      <c r="L81" s="57">
        <v>4</v>
      </c>
      <c r="M81" s="56">
        <v>4</v>
      </c>
      <c r="N81" s="70" t="s">
        <v>1736</v>
      </c>
      <c r="O81" s="57" t="s">
        <v>412</v>
      </c>
      <c r="P81" s="70">
        <v>3</v>
      </c>
      <c r="Q81" s="156" t="s">
        <v>1736</v>
      </c>
      <c r="R81" s="57"/>
      <c r="S81" s="70">
        <v>1</v>
      </c>
      <c r="T81" s="70" t="s">
        <v>975</v>
      </c>
      <c r="U81" s="57">
        <v>2</v>
      </c>
      <c r="V81" s="70">
        <v>1</v>
      </c>
      <c r="W81" s="70" t="s">
        <v>975</v>
      </c>
      <c r="X81" s="109" t="s">
        <v>773</v>
      </c>
      <c r="Y81" s="70">
        <v>2</v>
      </c>
      <c r="Z81" s="101" t="s">
        <v>975</v>
      </c>
      <c r="AA81" s="109" t="s">
        <v>771</v>
      </c>
      <c r="AB81" s="56">
        <v>6</v>
      </c>
      <c r="AC81" s="70" t="s">
        <v>975</v>
      </c>
      <c r="AD81" s="57">
        <v>30</v>
      </c>
      <c r="AE81" s="71">
        <v>5</v>
      </c>
      <c r="AF81" s="70" t="s">
        <v>975</v>
      </c>
      <c r="AG81" s="109" t="s">
        <v>644</v>
      </c>
      <c r="AH81" s="56">
        <v>1</v>
      </c>
      <c r="AI81" s="70" t="s">
        <v>1736</v>
      </c>
      <c r="AJ81" s="57" t="s">
        <v>412</v>
      </c>
      <c r="AK81" s="108" t="s">
        <v>197</v>
      </c>
      <c r="AL81" s="101" t="s">
        <v>1736</v>
      </c>
      <c r="AM81" s="109"/>
      <c r="AN81" s="62"/>
      <c r="AO81" s="70" t="s">
        <v>1736</v>
      </c>
      <c r="AP81" s="57" t="s">
        <v>1736</v>
      </c>
      <c r="AQ81" s="70" t="s">
        <v>1736</v>
      </c>
      <c r="AR81" s="57" t="s">
        <v>1736</v>
      </c>
      <c r="AS81" s="70" t="s">
        <v>975</v>
      </c>
      <c r="AT81" s="57" t="s">
        <v>975</v>
      </c>
      <c r="AU81" s="269" t="s">
        <v>975</v>
      </c>
      <c r="AV81" s="269" t="s">
        <v>975</v>
      </c>
      <c r="AW81" s="269" t="s">
        <v>975</v>
      </c>
      <c r="AX81" s="269" t="s">
        <v>1736</v>
      </c>
      <c r="AY81" s="51" t="s">
        <v>413</v>
      </c>
      <c r="AZ81" s="269" t="s">
        <v>975</v>
      </c>
      <c r="BA81" s="255">
        <v>0.7</v>
      </c>
      <c r="BB81" s="255" t="s">
        <v>977</v>
      </c>
      <c r="BC81" s="256" t="s">
        <v>977</v>
      </c>
      <c r="BD81" s="51" t="s">
        <v>414</v>
      </c>
      <c r="BE81" s="119">
        <v>0</v>
      </c>
      <c r="BF81" s="119">
        <v>6</v>
      </c>
      <c r="BG81" s="119">
        <v>0</v>
      </c>
      <c r="BH81" s="119">
        <v>0</v>
      </c>
      <c r="BI81" s="126">
        <v>0</v>
      </c>
      <c r="BJ81" s="119">
        <v>0</v>
      </c>
      <c r="BK81" s="57">
        <v>0</v>
      </c>
      <c r="BL81" s="70">
        <v>1</v>
      </c>
      <c r="BM81" s="57">
        <v>7000</v>
      </c>
      <c r="BN81" s="70">
        <v>0</v>
      </c>
      <c r="BO81" s="57">
        <v>0</v>
      </c>
      <c r="BP81" s="70">
        <v>0</v>
      </c>
      <c r="BQ81" s="57">
        <v>0</v>
      </c>
      <c r="BR81" s="57">
        <v>0</v>
      </c>
      <c r="BS81" s="69">
        <v>0</v>
      </c>
      <c r="BT81" s="65"/>
      <c r="BU81" s="63" t="s">
        <v>1269</v>
      </c>
      <c r="BV81" s="65" t="s">
        <v>1270</v>
      </c>
      <c r="BW81" s="51" t="s">
        <v>1271</v>
      </c>
      <c r="BX81" s="51" t="s">
        <v>1272</v>
      </c>
      <c r="BY81" s="51" t="s">
        <v>586</v>
      </c>
      <c r="BZ81" s="65" t="s">
        <v>975</v>
      </c>
      <c r="CA81" s="62" t="s">
        <v>1790</v>
      </c>
      <c r="CB81" s="51"/>
      <c r="CC81" s="6"/>
    </row>
    <row r="82" spans="1:80" s="9" customFormat="1" ht="51">
      <c r="A82" s="239">
        <v>80</v>
      </c>
      <c r="B82" s="82" t="str">
        <f>'Full details'!B82</f>
        <v>Zimbabwe</v>
      </c>
      <c r="C82" s="240" t="str">
        <f>'Full details'!C82</f>
        <v>University of Zimbabwe</v>
      </c>
      <c r="D82" s="156"/>
      <c r="E82" s="156"/>
      <c r="F82" s="241"/>
      <c r="G82" s="156"/>
      <c r="H82" s="156" t="s">
        <v>1736</v>
      </c>
      <c r="I82" s="241"/>
      <c r="J82" s="242"/>
      <c r="K82" s="156" t="s">
        <v>1736</v>
      </c>
      <c r="L82" s="241"/>
      <c r="M82" s="242"/>
      <c r="N82" s="156" t="s">
        <v>975</v>
      </c>
      <c r="O82" s="241"/>
      <c r="P82" s="156">
        <v>2</v>
      </c>
      <c r="Q82" s="156" t="s">
        <v>975</v>
      </c>
      <c r="R82" s="241"/>
      <c r="S82" s="156">
        <v>2</v>
      </c>
      <c r="T82" s="70" t="s">
        <v>975</v>
      </c>
      <c r="U82" s="241"/>
      <c r="V82" s="156" t="s">
        <v>1741</v>
      </c>
      <c r="W82" s="156" t="s">
        <v>975</v>
      </c>
      <c r="X82" s="109"/>
      <c r="Y82" s="156">
        <v>0</v>
      </c>
      <c r="Z82" s="70"/>
      <c r="AA82" s="241"/>
      <c r="AB82" s="274">
        <v>1</v>
      </c>
      <c r="AC82" s="156" t="s">
        <v>1736</v>
      </c>
      <c r="AD82" s="241"/>
      <c r="AE82" s="157">
        <v>1</v>
      </c>
      <c r="AF82" s="156" t="s">
        <v>1736</v>
      </c>
      <c r="AG82" s="251"/>
      <c r="AH82" s="242">
        <v>2</v>
      </c>
      <c r="AI82" s="156" t="s">
        <v>1736</v>
      </c>
      <c r="AJ82" s="241">
        <v>4</v>
      </c>
      <c r="AK82" s="242">
        <v>2</v>
      </c>
      <c r="AL82" s="156" t="s">
        <v>975</v>
      </c>
      <c r="AM82" s="241"/>
      <c r="AN82" s="62" t="s">
        <v>867</v>
      </c>
      <c r="AO82" s="156" t="s">
        <v>1736</v>
      </c>
      <c r="AP82" s="241" t="s">
        <v>1736</v>
      </c>
      <c r="AQ82" s="156" t="s">
        <v>1736</v>
      </c>
      <c r="AR82" s="241" t="s">
        <v>1736</v>
      </c>
      <c r="AS82" s="156" t="s">
        <v>1736</v>
      </c>
      <c r="AT82" s="241" t="s">
        <v>1736</v>
      </c>
      <c r="AU82" s="253"/>
      <c r="AV82" s="245" t="s">
        <v>1736</v>
      </c>
      <c r="AW82" s="245" t="s">
        <v>975</v>
      </c>
      <c r="AX82" s="245" t="s">
        <v>1736</v>
      </c>
      <c r="AY82" s="52" t="s">
        <v>391</v>
      </c>
      <c r="AZ82" s="245" t="s">
        <v>1273</v>
      </c>
      <c r="BA82" s="246">
        <v>0.15</v>
      </c>
      <c r="BB82" s="246">
        <v>0.3</v>
      </c>
      <c r="BC82" s="247">
        <v>40</v>
      </c>
      <c r="BD82" s="51" t="s">
        <v>1121</v>
      </c>
      <c r="BE82" s="249">
        <v>0</v>
      </c>
      <c r="BF82" s="249">
        <v>3</v>
      </c>
      <c r="BG82" s="249">
        <v>8</v>
      </c>
      <c r="BH82" s="249">
        <v>2</v>
      </c>
      <c r="BI82" s="250">
        <v>0</v>
      </c>
      <c r="BJ82" s="119">
        <v>2</v>
      </c>
      <c r="BK82" s="109"/>
      <c r="BL82" s="70">
        <v>2</v>
      </c>
      <c r="BM82" s="109"/>
      <c r="BN82" s="70">
        <v>1</v>
      </c>
      <c r="BO82" s="109"/>
      <c r="BP82" s="70">
        <v>2</v>
      </c>
      <c r="BQ82" s="109"/>
      <c r="BR82" s="57">
        <v>0</v>
      </c>
      <c r="BS82" s="69">
        <v>0</v>
      </c>
      <c r="BT82" s="257"/>
      <c r="BU82" s="63" t="s">
        <v>1274</v>
      </c>
      <c r="BV82" s="65" t="s">
        <v>1275</v>
      </c>
      <c r="BW82" s="51" t="s">
        <v>1276</v>
      </c>
      <c r="BX82" s="51" t="s">
        <v>1277</v>
      </c>
      <c r="BY82" s="239" t="s">
        <v>2057</v>
      </c>
      <c r="BZ82" s="99"/>
      <c r="CA82" s="244" t="s">
        <v>1790</v>
      </c>
      <c r="CB82" s="239"/>
    </row>
    <row r="83" spans="1:80" ht="12.75">
      <c r="A83" s="37" t="s">
        <v>1383</v>
      </c>
      <c r="B83" s="288"/>
      <c r="C83" s="240"/>
      <c r="D83" s="161" t="s">
        <v>921</v>
      </c>
      <c r="E83" s="161"/>
      <c r="F83" s="158"/>
      <c r="G83" s="161" t="s">
        <v>923</v>
      </c>
      <c r="H83" s="161"/>
      <c r="I83" s="158"/>
      <c r="J83" s="161" t="s">
        <v>926</v>
      </c>
      <c r="K83" s="161"/>
      <c r="L83" s="158"/>
      <c r="M83" s="161" t="s">
        <v>928</v>
      </c>
      <c r="N83" s="161"/>
      <c r="O83" s="158"/>
      <c r="P83" s="161" t="s">
        <v>930</v>
      </c>
      <c r="Q83" s="161"/>
      <c r="R83" s="158"/>
      <c r="S83" s="161" t="s">
        <v>926</v>
      </c>
      <c r="T83" s="161"/>
      <c r="U83" s="158"/>
      <c r="V83" s="161">
        <f>AVERAGE(V3:V82)</f>
        <v>10.206896551724139</v>
      </c>
      <c r="W83" s="161" t="s">
        <v>933</v>
      </c>
      <c r="X83" s="158"/>
      <c r="Y83" s="161">
        <f>AVERAGE(Y3:Y82)</f>
        <v>225.83333333333334</v>
      </c>
      <c r="Z83" s="161" t="s">
        <v>935</v>
      </c>
      <c r="AA83" s="158"/>
      <c r="AB83" s="159">
        <f>AVERAGE(AB3:AB82)</f>
        <v>18.97142857142857</v>
      </c>
      <c r="AC83" s="161" t="s">
        <v>926</v>
      </c>
      <c r="AD83" s="158"/>
      <c r="AE83" s="292">
        <f>AVERAGE(AE3:AE82)</f>
        <v>9.909090909090908</v>
      </c>
      <c r="AF83" s="161" t="s">
        <v>252</v>
      </c>
      <c r="AG83" s="275"/>
      <c r="AH83" s="276">
        <f>AVERAGE(AH3:AH82)</f>
        <v>5.457142857142857</v>
      </c>
      <c r="AI83" s="161" t="s">
        <v>252</v>
      </c>
      <c r="AJ83" s="158"/>
      <c r="AK83" s="276">
        <f>AVERAGE(AK3:AK82)</f>
        <v>1.2424242424242424</v>
      </c>
      <c r="AL83" s="161" t="s">
        <v>256</v>
      </c>
      <c r="AM83" s="158"/>
      <c r="AN83" s="160"/>
      <c r="AO83" s="161" t="s">
        <v>255</v>
      </c>
      <c r="AP83" s="158" t="s">
        <v>257</v>
      </c>
      <c r="AQ83" s="161" t="s">
        <v>259</v>
      </c>
      <c r="AR83" s="158" t="s">
        <v>261</v>
      </c>
      <c r="AS83" s="161" t="s">
        <v>263</v>
      </c>
      <c r="AT83" s="158" t="s">
        <v>265</v>
      </c>
      <c r="AU83" s="161" t="s">
        <v>267</v>
      </c>
      <c r="AV83" s="161" t="s">
        <v>269</v>
      </c>
      <c r="AW83" s="161" t="s">
        <v>271</v>
      </c>
      <c r="AX83" s="161" t="s">
        <v>274</v>
      </c>
      <c r="AY83" s="82"/>
      <c r="AZ83" s="161" t="s">
        <v>276</v>
      </c>
      <c r="BA83" s="277">
        <f>AVERAGE(BA3:BA82)</f>
        <v>7.310769230769231</v>
      </c>
      <c r="BB83" s="277">
        <f>AVERAGE(BB3:BB82)</f>
        <v>1.14</v>
      </c>
      <c r="BC83" s="278">
        <f>AVERAGE(BC3:BC82)</f>
        <v>17.973000000000003</v>
      </c>
      <c r="BD83" s="82" t="s">
        <v>1540</v>
      </c>
      <c r="BE83" s="278">
        <f aca="true" t="shared" si="0" ref="BE83:BS83">AVERAGE(BE3:BE82)</f>
        <v>215.7058823529412</v>
      </c>
      <c r="BF83" s="278">
        <f t="shared" si="0"/>
        <v>5.485714285714286</v>
      </c>
      <c r="BG83" s="278">
        <f t="shared" si="0"/>
        <v>12.5</v>
      </c>
      <c r="BH83" s="278">
        <f t="shared" si="0"/>
        <v>5.222222222222222</v>
      </c>
      <c r="BI83" s="298">
        <f t="shared" si="0"/>
        <v>1.935483870967742</v>
      </c>
      <c r="BJ83" s="278">
        <f t="shared" si="0"/>
        <v>0.6333333333333333</v>
      </c>
      <c r="BK83" s="298">
        <f t="shared" si="0"/>
        <v>5807.692307692308</v>
      </c>
      <c r="BL83" s="278">
        <f t="shared" si="0"/>
        <v>1.3333333333333333</v>
      </c>
      <c r="BM83" s="278">
        <f t="shared" si="0"/>
        <v>98957.36</v>
      </c>
      <c r="BN83" s="278">
        <f t="shared" si="0"/>
        <v>2.4482758620689653</v>
      </c>
      <c r="BO83" s="278">
        <f t="shared" si="0"/>
        <v>78151.17391304347</v>
      </c>
      <c r="BP83" s="278">
        <f t="shared" si="0"/>
        <v>1</v>
      </c>
      <c r="BQ83" s="278">
        <f t="shared" si="0"/>
        <v>8584.615384615385</v>
      </c>
      <c r="BR83" s="298">
        <f t="shared" si="0"/>
        <v>0.37037037037037035</v>
      </c>
      <c r="BS83" s="302">
        <f t="shared" si="0"/>
        <v>25071.428571428572</v>
      </c>
      <c r="BT83" s="158"/>
      <c r="BU83" s="73"/>
      <c r="BV83" s="96"/>
      <c r="BW83" s="82"/>
      <c r="BX83" s="82"/>
      <c r="BY83" s="36" t="s">
        <v>280</v>
      </c>
      <c r="BZ83" s="158" t="s">
        <v>1759</v>
      </c>
      <c r="CA83" s="160"/>
      <c r="CB83" s="36"/>
    </row>
    <row r="84" spans="1:80" ht="12.75">
      <c r="A84" s="36"/>
      <c r="B84" s="82"/>
      <c r="C84" s="240"/>
      <c r="D84" s="161" t="s">
        <v>922</v>
      </c>
      <c r="E84" s="161"/>
      <c r="F84" s="158"/>
      <c r="G84" s="161" t="s">
        <v>924</v>
      </c>
      <c r="H84" s="161"/>
      <c r="I84" s="158"/>
      <c r="J84" s="161" t="s">
        <v>927</v>
      </c>
      <c r="K84" s="161"/>
      <c r="L84" s="158"/>
      <c r="M84" s="161" t="s">
        <v>929</v>
      </c>
      <c r="N84" s="161"/>
      <c r="O84" s="158"/>
      <c r="P84" s="161" t="s">
        <v>931</v>
      </c>
      <c r="Q84" s="161"/>
      <c r="R84" s="158"/>
      <c r="S84" s="161" t="s">
        <v>932</v>
      </c>
      <c r="T84" s="161"/>
      <c r="U84" s="158"/>
      <c r="V84" s="161"/>
      <c r="W84" s="161" t="s">
        <v>934</v>
      </c>
      <c r="X84" s="158"/>
      <c r="Y84" s="161"/>
      <c r="Z84" s="161" t="s">
        <v>936</v>
      </c>
      <c r="AA84" s="158"/>
      <c r="AB84" s="159"/>
      <c r="AC84" s="161" t="s">
        <v>932</v>
      </c>
      <c r="AD84" s="158"/>
      <c r="AE84" s="293"/>
      <c r="AF84" s="161" t="s">
        <v>251</v>
      </c>
      <c r="AG84" s="275"/>
      <c r="AH84" s="159"/>
      <c r="AI84" s="161" t="s">
        <v>251</v>
      </c>
      <c r="AJ84" s="158"/>
      <c r="AK84" s="159"/>
      <c r="AL84" s="161" t="s">
        <v>253</v>
      </c>
      <c r="AM84" s="158"/>
      <c r="AN84" s="160"/>
      <c r="AO84" s="161" t="s">
        <v>254</v>
      </c>
      <c r="AP84" s="158" t="s">
        <v>258</v>
      </c>
      <c r="AQ84" s="161" t="s">
        <v>260</v>
      </c>
      <c r="AR84" s="158" t="s">
        <v>262</v>
      </c>
      <c r="AS84" s="161" t="s">
        <v>264</v>
      </c>
      <c r="AT84" s="158" t="s">
        <v>266</v>
      </c>
      <c r="AU84" s="161" t="s">
        <v>268</v>
      </c>
      <c r="AV84" s="161" t="s">
        <v>270</v>
      </c>
      <c r="AW84" s="161" t="s">
        <v>936</v>
      </c>
      <c r="AX84" s="161" t="s">
        <v>275</v>
      </c>
      <c r="AY84" s="82"/>
      <c r="AZ84" s="161" t="s">
        <v>929</v>
      </c>
      <c r="BA84" s="279"/>
      <c r="BB84" s="279"/>
      <c r="BC84" s="278">
        <f>SUM(BC3:BC82)</f>
        <v>179.73000000000002</v>
      </c>
      <c r="BD84" s="82" t="s">
        <v>1541</v>
      </c>
      <c r="BE84" s="278">
        <f aca="true" t="shared" si="1" ref="BE84:BS84">SUM(BE3:BE82)</f>
        <v>7334</v>
      </c>
      <c r="BF84" s="278">
        <f t="shared" si="1"/>
        <v>192</v>
      </c>
      <c r="BG84" s="278">
        <f t="shared" si="1"/>
        <v>450</v>
      </c>
      <c r="BH84" s="278">
        <f t="shared" si="1"/>
        <v>188</v>
      </c>
      <c r="BI84" s="298">
        <f t="shared" si="1"/>
        <v>60</v>
      </c>
      <c r="BJ84" s="278">
        <f t="shared" si="1"/>
        <v>19</v>
      </c>
      <c r="BK84" s="298">
        <f t="shared" si="1"/>
        <v>151000</v>
      </c>
      <c r="BL84" s="278">
        <f t="shared" si="1"/>
        <v>40</v>
      </c>
      <c r="BM84" s="278">
        <f t="shared" si="1"/>
        <v>2473934</v>
      </c>
      <c r="BN84" s="278">
        <f t="shared" si="1"/>
        <v>71</v>
      </c>
      <c r="BO84" s="278">
        <f t="shared" si="1"/>
        <v>1797477</v>
      </c>
      <c r="BP84" s="278">
        <f t="shared" si="1"/>
        <v>30</v>
      </c>
      <c r="BQ84" s="278">
        <f t="shared" si="1"/>
        <v>223200</v>
      </c>
      <c r="BR84" s="298">
        <f t="shared" si="1"/>
        <v>10</v>
      </c>
      <c r="BS84" s="302">
        <f t="shared" si="1"/>
        <v>702000</v>
      </c>
      <c r="BT84" s="158"/>
      <c r="BU84" s="73"/>
      <c r="BV84" s="96"/>
      <c r="BW84" s="82"/>
      <c r="BX84" s="82"/>
      <c r="BY84" s="36"/>
      <c r="BZ84" s="158" t="s">
        <v>1760</v>
      </c>
      <c r="CA84" s="160"/>
      <c r="CB84" s="36"/>
    </row>
    <row r="85" spans="1:80" ht="12.75">
      <c r="A85" s="36"/>
      <c r="B85" s="82"/>
      <c r="C85" s="240"/>
      <c r="D85" s="161"/>
      <c r="E85" s="161"/>
      <c r="F85" s="158"/>
      <c r="G85" s="161"/>
      <c r="H85" s="161"/>
      <c r="I85" s="158"/>
      <c r="J85" s="159"/>
      <c r="K85" s="161"/>
      <c r="L85" s="158"/>
      <c r="M85" s="159"/>
      <c r="N85" s="161"/>
      <c r="O85" s="158"/>
      <c r="P85" s="161"/>
      <c r="Q85" s="161"/>
      <c r="R85" s="158"/>
      <c r="S85" s="161"/>
      <c r="T85" s="161"/>
      <c r="U85" s="158"/>
      <c r="V85" s="161"/>
      <c r="W85" s="161"/>
      <c r="X85" s="158"/>
      <c r="Y85" s="161"/>
      <c r="Z85" s="161"/>
      <c r="AA85" s="158"/>
      <c r="AB85" s="159"/>
      <c r="AC85" s="161"/>
      <c r="AD85" s="158"/>
      <c r="AE85" s="293"/>
      <c r="AF85" s="161"/>
      <c r="AG85" s="275"/>
      <c r="AH85" s="159"/>
      <c r="AI85" s="161"/>
      <c r="AJ85" s="158"/>
      <c r="AK85" s="159"/>
      <c r="AL85" s="161"/>
      <c r="AM85" s="158"/>
      <c r="AN85" s="160"/>
      <c r="AO85" s="161"/>
      <c r="AP85" s="158"/>
      <c r="AQ85" s="161"/>
      <c r="AR85" s="158"/>
      <c r="AS85" s="161"/>
      <c r="AT85" s="158"/>
      <c r="AU85" s="36"/>
      <c r="AV85" s="36"/>
      <c r="AW85" s="36"/>
      <c r="AX85" s="36"/>
      <c r="AY85" s="82"/>
      <c r="AZ85" s="36"/>
      <c r="BA85" s="278"/>
      <c r="BB85" s="278"/>
      <c r="BC85" s="278"/>
      <c r="BD85" s="280"/>
      <c r="BE85" s="161"/>
      <c r="BF85" s="278"/>
      <c r="BG85" s="278"/>
      <c r="BH85" s="278"/>
      <c r="BI85" s="298"/>
      <c r="BJ85" s="278"/>
      <c r="BK85" s="298"/>
      <c r="BL85" s="278"/>
      <c r="BM85" s="278"/>
      <c r="BN85" s="278"/>
      <c r="BO85" s="278"/>
      <c r="BP85" s="278"/>
      <c r="BQ85" s="278"/>
      <c r="BR85" s="298"/>
      <c r="BS85" s="302"/>
      <c r="BT85" s="158"/>
      <c r="BU85" s="73"/>
      <c r="BV85" s="96"/>
      <c r="BW85" s="82"/>
      <c r="BX85" s="82"/>
      <c r="BY85" s="36"/>
      <c r="BZ85" s="158"/>
      <c r="CA85" s="160"/>
      <c r="CB85" s="36"/>
    </row>
    <row r="86" spans="1:80" ht="12.75">
      <c r="A86" s="36"/>
      <c r="B86" s="82"/>
      <c r="C86" s="240"/>
      <c r="D86" s="161"/>
      <c r="E86" s="161"/>
      <c r="F86" s="158"/>
      <c r="G86" s="161"/>
      <c r="H86" s="161"/>
      <c r="I86" s="158"/>
      <c r="J86" s="159"/>
      <c r="K86" s="161"/>
      <c r="L86" s="158"/>
      <c r="M86" s="159"/>
      <c r="N86" s="161"/>
      <c r="O86" s="158"/>
      <c r="P86" s="161"/>
      <c r="Q86" s="161"/>
      <c r="R86" s="158"/>
      <c r="S86" s="161"/>
      <c r="T86" s="161"/>
      <c r="U86" s="158"/>
      <c r="V86" s="161"/>
      <c r="W86" s="161"/>
      <c r="X86" s="158"/>
      <c r="Y86" s="161"/>
      <c r="Z86" s="161"/>
      <c r="AA86" s="158"/>
      <c r="AB86" s="159"/>
      <c r="AC86" s="161"/>
      <c r="AD86" s="158"/>
      <c r="AE86" s="293"/>
      <c r="AF86" s="161"/>
      <c r="AG86" s="275"/>
      <c r="AH86" s="159"/>
      <c r="AI86" s="161"/>
      <c r="AJ86" s="158"/>
      <c r="AK86" s="159"/>
      <c r="AL86" s="161"/>
      <c r="AM86" s="158"/>
      <c r="AN86" s="160"/>
      <c r="AO86" s="161"/>
      <c r="AP86" s="158"/>
      <c r="AQ86" s="161"/>
      <c r="AR86" s="158"/>
      <c r="AS86" s="161"/>
      <c r="AT86" s="158"/>
      <c r="AU86" s="36"/>
      <c r="AV86" s="36"/>
      <c r="AW86" s="36"/>
      <c r="AX86" s="36"/>
      <c r="AY86" s="82"/>
      <c r="AZ86" s="36"/>
      <c r="BA86" s="277"/>
      <c r="BB86" s="277"/>
      <c r="BC86" s="278"/>
      <c r="BD86" s="269"/>
      <c r="BE86" s="278"/>
      <c r="BF86" s="278"/>
      <c r="BG86" s="278"/>
      <c r="BH86" s="278"/>
      <c r="BI86" s="298"/>
      <c r="BJ86" s="278"/>
      <c r="BK86" s="298"/>
      <c r="BL86" s="278"/>
      <c r="BM86" s="278"/>
      <c r="BN86" s="278"/>
      <c r="BO86" s="278"/>
      <c r="BP86" s="278"/>
      <c r="BQ86" s="278"/>
      <c r="BR86" s="298"/>
      <c r="BS86" s="302"/>
      <c r="BT86" s="158"/>
      <c r="BU86" s="73"/>
      <c r="BV86" s="96"/>
      <c r="BW86" s="82"/>
      <c r="BX86" s="82"/>
      <c r="BY86" s="36"/>
      <c r="BZ86" s="158"/>
      <c r="CA86" s="160"/>
      <c r="CB86" s="36"/>
    </row>
    <row r="87" spans="1:80" ht="12.75">
      <c r="A87" s="36"/>
      <c r="B87" s="82"/>
      <c r="C87" s="240"/>
      <c r="D87" s="161"/>
      <c r="E87" s="161"/>
      <c r="F87" s="158"/>
      <c r="G87" s="161"/>
      <c r="H87" s="161"/>
      <c r="I87" s="158"/>
      <c r="J87" s="159"/>
      <c r="K87" s="161"/>
      <c r="L87" s="158"/>
      <c r="M87" s="159"/>
      <c r="N87" s="161"/>
      <c r="O87" s="158"/>
      <c r="P87" s="161"/>
      <c r="Q87" s="161"/>
      <c r="R87" s="158"/>
      <c r="S87" s="161"/>
      <c r="T87" s="161"/>
      <c r="U87" s="158"/>
      <c r="V87" s="161"/>
      <c r="W87" s="161"/>
      <c r="X87" s="158"/>
      <c r="Y87" s="161"/>
      <c r="Z87" s="161"/>
      <c r="AA87" s="158"/>
      <c r="AB87" s="159"/>
      <c r="AC87" s="161"/>
      <c r="AD87" s="158"/>
      <c r="AE87" s="293"/>
      <c r="AF87" s="161"/>
      <c r="AG87" s="275"/>
      <c r="AH87" s="159"/>
      <c r="AI87" s="161"/>
      <c r="AJ87" s="158"/>
      <c r="AK87" s="159"/>
      <c r="AL87" s="161"/>
      <c r="AM87" s="158"/>
      <c r="AN87" s="160"/>
      <c r="AO87" s="161"/>
      <c r="AP87" s="158"/>
      <c r="AQ87" s="161"/>
      <c r="AR87" s="158"/>
      <c r="AS87" s="161"/>
      <c r="AT87" s="158"/>
      <c r="AU87" s="36"/>
      <c r="AV87" s="36"/>
      <c r="AW87" s="36"/>
      <c r="AX87" s="36"/>
      <c r="AY87" s="82"/>
      <c r="AZ87" s="36"/>
      <c r="BA87" s="277"/>
      <c r="BB87" s="277"/>
      <c r="BC87" s="278"/>
      <c r="BD87" s="269"/>
      <c r="BE87" s="278"/>
      <c r="BF87" s="278"/>
      <c r="BG87" s="278"/>
      <c r="BH87" s="278"/>
      <c r="BI87" s="298"/>
      <c r="BJ87" s="278"/>
      <c r="BK87" s="298"/>
      <c r="BL87" s="278"/>
      <c r="BM87" s="278"/>
      <c r="BN87" s="278"/>
      <c r="BO87" s="278"/>
      <c r="BP87" s="278"/>
      <c r="BQ87" s="278"/>
      <c r="BR87" s="298"/>
      <c r="BS87" s="302"/>
      <c r="BT87" s="158"/>
      <c r="BU87" s="73"/>
      <c r="BV87" s="96"/>
      <c r="BW87" s="82"/>
      <c r="BX87" s="82"/>
      <c r="BY87" s="36"/>
      <c r="BZ87" s="158"/>
      <c r="CA87" s="160"/>
      <c r="CB87" s="36"/>
    </row>
    <row r="88" spans="1:80" ht="12.75">
      <c r="A88" s="36"/>
      <c r="B88" s="82"/>
      <c r="C88" s="240"/>
      <c r="D88" s="161"/>
      <c r="E88" s="161"/>
      <c r="F88" s="158"/>
      <c r="G88" s="161"/>
      <c r="H88" s="161"/>
      <c r="I88" s="158"/>
      <c r="J88" s="159"/>
      <c r="K88" s="161"/>
      <c r="L88" s="158"/>
      <c r="M88" s="159"/>
      <c r="N88" s="161"/>
      <c r="O88" s="158"/>
      <c r="P88" s="161"/>
      <c r="Q88" s="161"/>
      <c r="R88" s="158"/>
      <c r="S88" s="161"/>
      <c r="T88" s="161"/>
      <c r="U88" s="158"/>
      <c r="V88" s="161"/>
      <c r="W88" s="161"/>
      <c r="X88" s="158"/>
      <c r="Y88" s="161"/>
      <c r="Z88" s="161"/>
      <c r="AA88" s="158"/>
      <c r="AB88" s="159"/>
      <c r="AC88" s="161"/>
      <c r="AD88" s="158"/>
      <c r="AE88" s="294"/>
      <c r="AF88" s="161"/>
      <c r="AG88" s="275"/>
      <c r="AH88" s="159"/>
      <c r="AI88" s="161"/>
      <c r="AJ88" s="158"/>
      <c r="AK88" s="159"/>
      <c r="AL88" s="161"/>
      <c r="AM88" s="158"/>
      <c r="AN88" s="160"/>
      <c r="AO88" s="161"/>
      <c r="AP88" s="158"/>
      <c r="AQ88" s="161"/>
      <c r="AR88" s="158"/>
      <c r="AS88" s="161"/>
      <c r="AT88" s="158"/>
      <c r="AU88" s="36"/>
      <c r="AV88" s="36"/>
      <c r="AW88" s="36"/>
      <c r="AX88" s="36"/>
      <c r="AY88" s="82"/>
      <c r="AZ88" s="36"/>
      <c r="BA88" s="279"/>
      <c r="BB88" s="279"/>
      <c r="BC88" s="36"/>
      <c r="BD88" s="269"/>
      <c r="BE88" s="278"/>
      <c r="BF88" s="161"/>
      <c r="BG88" s="161"/>
      <c r="BH88" s="161"/>
      <c r="BI88" s="158"/>
      <c r="BJ88" s="74"/>
      <c r="BK88" s="96"/>
      <c r="BL88" s="161"/>
      <c r="BM88" s="158"/>
      <c r="BN88" s="161"/>
      <c r="BO88" s="158"/>
      <c r="BP88" s="161"/>
      <c r="BQ88" s="158"/>
      <c r="BR88" s="158"/>
      <c r="BS88" s="160"/>
      <c r="BT88" s="158"/>
      <c r="BU88" s="73"/>
      <c r="BV88" s="96"/>
      <c r="BW88" s="82"/>
      <c r="BX88" s="82"/>
      <c r="BY88" s="36"/>
      <c r="BZ88" s="158"/>
      <c r="CA88" s="160"/>
      <c r="CB88" s="36"/>
    </row>
    <row r="89" spans="1:80" ht="12.75">
      <c r="A89" s="36"/>
      <c r="B89" s="82"/>
      <c r="C89" s="240"/>
      <c r="D89" s="161"/>
      <c r="E89" s="161"/>
      <c r="F89" s="158"/>
      <c r="G89" s="161"/>
      <c r="H89" s="161"/>
      <c r="I89" s="158"/>
      <c r="J89" s="159"/>
      <c r="K89" s="161"/>
      <c r="L89" s="158"/>
      <c r="M89" s="159"/>
      <c r="N89" s="161"/>
      <c r="O89" s="158"/>
      <c r="P89" s="161"/>
      <c r="Q89" s="161"/>
      <c r="R89" s="158"/>
      <c r="S89" s="161"/>
      <c r="T89" s="161"/>
      <c r="U89" s="158"/>
      <c r="V89" s="161"/>
      <c r="W89" s="161"/>
      <c r="X89" s="158"/>
      <c r="Y89" s="161"/>
      <c r="Z89" s="161"/>
      <c r="AA89" s="158"/>
      <c r="AB89" s="159"/>
      <c r="AC89" s="161"/>
      <c r="AD89" s="158"/>
      <c r="AE89" s="294"/>
      <c r="AF89" s="161"/>
      <c r="AG89" s="275"/>
      <c r="AH89" s="159"/>
      <c r="AI89" s="161"/>
      <c r="AJ89" s="158"/>
      <c r="AK89" s="159"/>
      <c r="AL89" s="161"/>
      <c r="AM89" s="158"/>
      <c r="AN89" s="160"/>
      <c r="AO89" s="161"/>
      <c r="AP89" s="158"/>
      <c r="AQ89" s="161"/>
      <c r="AR89" s="158"/>
      <c r="AS89" s="161"/>
      <c r="AT89" s="158"/>
      <c r="AU89" s="36"/>
      <c r="AV89" s="36"/>
      <c r="AW89" s="36"/>
      <c r="AX89" s="36"/>
      <c r="AY89" s="82"/>
      <c r="AZ89" s="36"/>
      <c r="BA89" s="279"/>
      <c r="BB89" s="279"/>
      <c r="BC89" s="36"/>
      <c r="BD89" s="269"/>
      <c r="BE89" s="278"/>
      <c r="BF89" s="161"/>
      <c r="BG89" s="161"/>
      <c r="BH89" s="161"/>
      <c r="BI89" s="158"/>
      <c r="BJ89" s="74"/>
      <c r="BK89" s="96"/>
      <c r="BL89" s="161"/>
      <c r="BM89" s="158"/>
      <c r="BN89" s="161"/>
      <c r="BO89" s="158"/>
      <c r="BP89" s="161"/>
      <c r="BQ89" s="158"/>
      <c r="BR89" s="158"/>
      <c r="BS89" s="160"/>
      <c r="BT89" s="158"/>
      <c r="BU89" s="73"/>
      <c r="BV89" s="96"/>
      <c r="BW89" s="82"/>
      <c r="BX89" s="82"/>
      <c r="BY89" s="36"/>
      <c r="BZ89" s="158"/>
      <c r="CA89" s="160"/>
      <c r="CB89" s="36"/>
    </row>
    <row r="90" spans="1:80" ht="12.75">
      <c r="A90" s="36"/>
      <c r="B90" s="82"/>
      <c r="C90" s="240"/>
      <c r="D90" s="161"/>
      <c r="E90" s="161"/>
      <c r="F90" s="158"/>
      <c r="G90" s="161"/>
      <c r="H90" s="161"/>
      <c r="I90" s="158"/>
      <c r="J90" s="159"/>
      <c r="K90" s="161"/>
      <c r="L90" s="158"/>
      <c r="M90" s="159"/>
      <c r="N90" s="161"/>
      <c r="O90" s="158"/>
      <c r="P90" s="161"/>
      <c r="Q90" s="161"/>
      <c r="R90" s="158"/>
      <c r="S90" s="161"/>
      <c r="T90" s="161"/>
      <c r="U90" s="158"/>
      <c r="V90" s="161"/>
      <c r="W90" s="161"/>
      <c r="X90" s="158"/>
      <c r="Y90" s="161"/>
      <c r="Z90" s="161"/>
      <c r="AA90" s="158"/>
      <c r="AB90" s="159"/>
      <c r="AC90" s="161"/>
      <c r="AD90" s="158"/>
      <c r="AE90" s="294"/>
      <c r="AF90" s="161"/>
      <c r="AG90" s="275"/>
      <c r="AH90" s="159"/>
      <c r="AI90" s="161"/>
      <c r="AJ90" s="158"/>
      <c r="AK90" s="159"/>
      <c r="AL90" s="161"/>
      <c r="AM90" s="158"/>
      <c r="AN90" s="160"/>
      <c r="AO90" s="161"/>
      <c r="AP90" s="158"/>
      <c r="AQ90" s="161"/>
      <c r="AR90" s="158"/>
      <c r="AS90" s="161"/>
      <c r="AT90" s="158"/>
      <c r="AU90" s="36"/>
      <c r="AV90" s="36"/>
      <c r="AW90" s="36"/>
      <c r="AX90" s="36"/>
      <c r="AY90" s="82"/>
      <c r="AZ90" s="36"/>
      <c r="BA90" s="279"/>
      <c r="BB90" s="279"/>
      <c r="BC90" s="36"/>
      <c r="BD90" s="269"/>
      <c r="BE90" s="278"/>
      <c r="BF90" s="161"/>
      <c r="BG90" s="161"/>
      <c r="BH90" s="161"/>
      <c r="BI90" s="158"/>
      <c r="BJ90" s="74"/>
      <c r="BK90" s="96"/>
      <c r="BL90" s="161"/>
      <c r="BM90" s="158"/>
      <c r="BN90" s="161"/>
      <c r="BO90" s="158"/>
      <c r="BP90" s="161"/>
      <c r="BQ90" s="158"/>
      <c r="BR90" s="158"/>
      <c r="BS90" s="160"/>
      <c r="BT90" s="158"/>
      <c r="BU90" s="73"/>
      <c r="BV90" s="96"/>
      <c r="BW90" s="82"/>
      <c r="BX90" s="82"/>
      <c r="BY90" s="36"/>
      <c r="BZ90" s="158"/>
      <c r="CA90" s="160"/>
      <c r="CB90" s="36"/>
    </row>
    <row r="91" spans="1:80" ht="12.75">
      <c r="A91" s="36"/>
      <c r="B91" s="82"/>
      <c r="C91" s="240"/>
      <c r="D91" s="161"/>
      <c r="E91" s="161"/>
      <c r="F91" s="158"/>
      <c r="G91" s="161"/>
      <c r="H91" s="161"/>
      <c r="I91" s="158"/>
      <c r="J91" s="159"/>
      <c r="K91" s="161"/>
      <c r="L91" s="158"/>
      <c r="M91" s="159"/>
      <c r="N91" s="161"/>
      <c r="O91" s="158"/>
      <c r="P91" s="161"/>
      <c r="Q91" s="161"/>
      <c r="R91" s="158"/>
      <c r="S91" s="161"/>
      <c r="T91" s="161"/>
      <c r="U91" s="158"/>
      <c r="V91" s="161"/>
      <c r="W91" s="161"/>
      <c r="X91" s="158"/>
      <c r="Y91" s="161"/>
      <c r="Z91" s="161"/>
      <c r="AA91" s="158"/>
      <c r="AB91" s="159"/>
      <c r="AC91" s="161"/>
      <c r="AD91" s="158"/>
      <c r="AE91" s="294"/>
      <c r="AF91" s="161"/>
      <c r="AG91" s="275"/>
      <c r="AH91" s="159"/>
      <c r="AI91" s="161"/>
      <c r="AJ91" s="158"/>
      <c r="AK91" s="159"/>
      <c r="AL91" s="161"/>
      <c r="AM91" s="158"/>
      <c r="AN91" s="160"/>
      <c r="AO91" s="161"/>
      <c r="AP91" s="158"/>
      <c r="AQ91" s="161"/>
      <c r="AR91" s="158"/>
      <c r="AS91" s="161"/>
      <c r="AT91" s="158"/>
      <c r="AU91" s="36"/>
      <c r="AV91" s="36"/>
      <c r="AW91" s="36"/>
      <c r="AX91" s="36"/>
      <c r="AY91" s="82"/>
      <c r="AZ91" s="36"/>
      <c r="BA91" s="279"/>
      <c r="BB91" s="279"/>
      <c r="BC91" s="36"/>
      <c r="BF91" s="161"/>
      <c r="BG91" s="161"/>
      <c r="BH91" s="161"/>
      <c r="BI91" s="158"/>
      <c r="BJ91" s="74"/>
      <c r="BK91" s="96"/>
      <c r="BL91" s="161"/>
      <c r="BM91" s="158"/>
      <c r="BN91" s="161"/>
      <c r="BO91" s="158"/>
      <c r="BP91" s="161"/>
      <c r="BQ91" s="158"/>
      <c r="BR91" s="158"/>
      <c r="BS91" s="160"/>
      <c r="BT91" s="158"/>
      <c r="BU91" s="73"/>
      <c r="BV91" s="96"/>
      <c r="BW91" s="82"/>
      <c r="BX91" s="82"/>
      <c r="BY91" s="36"/>
      <c r="BZ91" s="158"/>
      <c r="CA91" s="160"/>
      <c r="CB91" s="36"/>
    </row>
    <row r="92" spans="1:80" ht="12.75">
      <c r="A92" s="36"/>
      <c r="B92" s="82"/>
      <c r="C92" s="240"/>
      <c r="D92" s="161"/>
      <c r="E92" s="161"/>
      <c r="F92" s="158"/>
      <c r="G92" s="161"/>
      <c r="H92" s="161"/>
      <c r="I92" s="158"/>
      <c r="J92" s="159"/>
      <c r="K92" s="161"/>
      <c r="L92" s="158"/>
      <c r="M92" s="159"/>
      <c r="N92" s="161"/>
      <c r="O92" s="158"/>
      <c r="P92" s="161"/>
      <c r="Q92" s="161"/>
      <c r="R92" s="158"/>
      <c r="S92" s="161"/>
      <c r="T92" s="161"/>
      <c r="U92" s="158"/>
      <c r="V92" s="161"/>
      <c r="W92" s="161"/>
      <c r="X92" s="158"/>
      <c r="Y92" s="161"/>
      <c r="Z92" s="161"/>
      <c r="AA92" s="158"/>
      <c r="AB92" s="159"/>
      <c r="AC92" s="161"/>
      <c r="AD92" s="158"/>
      <c r="AE92" s="294"/>
      <c r="AF92" s="161"/>
      <c r="AG92" s="275"/>
      <c r="AH92" s="159"/>
      <c r="AI92" s="161"/>
      <c r="AJ92" s="158"/>
      <c r="AK92" s="159"/>
      <c r="AL92" s="161"/>
      <c r="AM92" s="158"/>
      <c r="AN92" s="160"/>
      <c r="AO92" s="161"/>
      <c r="AP92" s="158"/>
      <c r="AQ92" s="161"/>
      <c r="AR92" s="158"/>
      <c r="AS92" s="161"/>
      <c r="AT92" s="158"/>
      <c r="AU92" s="36"/>
      <c r="AV92" s="36"/>
      <c r="AW92" s="36"/>
      <c r="AX92" s="36"/>
      <c r="AY92" s="82"/>
      <c r="AZ92" s="36"/>
      <c r="BA92" s="279"/>
      <c r="BB92" s="279"/>
      <c r="BC92" s="36"/>
      <c r="BF92" s="161"/>
      <c r="BG92" s="161"/>
      <c r="BH92" s="161"/>
      <c r="BI92" s="158"/>
      <c r="BJ92" s="74"/>
      <c r="BK92" s="96"/>
      <c r="BL92" s="161"/>
      <c r="BM92" s="158"/>
      <c r="BN92" s="161"/>
      <c r="BO92" s="158"/>
      <c r="BP92" s="161"/>
      <c r="BQ92" s="158"/>
      <c r="BR92" s="158"/>
      <c r="BS92" s="160"/>
      <c r="BT92" s="158"/>
      <c r="BU92" s="73"/>
      <c r="BV92" s="96"/>
      <c r="BW92" s="82"/>
      <c r="BX92" s="82"/>
      <c r="BY92" s="36"/>
      <c r="BZ92" s="158"/>
      <c r="CA92" s="160"/>
      <c r="CB92" s="36"/>
    </row>
    <row r="93" spans="1:80" ht="12.75">
      <c r="A93" s="36"/>
      <c r="B93" s="82"/>
      <c r="C93" s="240"/>
      <c r="D93" s="161"/>
      <c r="E93" s="161"/>
      <c r="F93" s="158"/>
      <c r="G93" s="161"/>
      <c r="H93" s="161"/>
      <c r="I93" s="158"/>
      <c r="J93" s="159"/>
      <c r="K93" s="161"/>
      <c r="L93" s="158"/>
      <c r="M93" s="159"/>
      <c r="N93" s="161"/>
      <c r="O93" s="158"/>
      <c r="P93" s="161"/>
      <c r="Q93" s="161"/>
      <c r="R93" s="158"/>
      <c r="S93" s="161"/>
      <c r="T93" s="161"/>
      <c r="U93" s="158"/>
      <c r="V93" s="161"/>
      <c r="W93" s="161"/>
      <c r="X93" s="158"/>
      <c r="Y93" s="161"/>
      <c r="Z93" s="161"/>
      <c r="AA93" s="158"/>
      <c r="AB93" s="159"/>
      <c r="AC93" s="161"/>
      <c r="AD93" s="158"/>
      <c r="AE93" s="294"/>
      <c r="AF93" s="161"/>
      <c r="AG93" s="275"/>
      <c r="AH93" s="159"/>
      <c r="AI93" s="161"/>
      <c r="AJ93" s="158"/>
      <c r="AK93" s="159"/>
      <c r="AL93" s="161"/>
      <c r="AM93" s="158"/>
      <c r="AN93" s="160"/>
      <c r="AO93" s="161"/>
      <c r="AP93" s="158"/>
      <c r="AQ93" s="161"/>
      <c r="AR93" s="158"/>
      <c r="AS93" s="161"/>
      <c r="AT93" s="158"/>
      <c r="AU93" s="36"/>
      <c r="AV93" s="36"/>
      <c r="AW93" s="36"/>
      <c r="AX93" s="36"/>
      <c r="AY93" s="82"/>
      <c r="AZ93" s="36"/>
      <c r="BA93" s="279"/>
      <c r="BB93" s="279"/>
      <c r="BC93" s="36"/>
      <c r="BF93" s="161"/>
      <c r="BG93" s="161"/>
      <c r="BH93" s="161"/>
      <c r="BI93" s="158"/>
      <c r="BJ93" s="74"/>
      <c r="BK93" s="96"/>
      <c r="BL93" s="161"/>
      <c r="BM93" s="158"/>
      <c r="BN93" s="161"/>
      <c r="BO93" s="158"/>
      <c r="BP93" s="161"/>
      <c r="BQ93" s="158"/>
      <c r="BR93" s="158"/>
      <c r="BS93" s="160"/>
      <c r="BT93" s="158"/>
      <c r="BU93" s="73"/>
      <c r="BV93" s="96"/>
      <c r="BW93" s="82"/>
      <c r="BX93" s="82"/>
      <c r="BY93" s="36"/>
      <c r="BZ93" s="158"/>
      <c r="CA93" s="160"/>
      <c r="CB93" s="36"/>
    </row>
    <row r="94" spans="3:76" ht="11.25">
      <c r="C94" s="4"/>
      <c r="AE94" s="295"/>
      <c r="AG94" s="19"/>
      <c r="AY94" s="3"/>
      <c r="BA94" s="5"/>
      <c r="BB94" s="5"/>
      <c r="BD94" s="3"/>
      <c r="BJ94" s="297"/>
      <c r="BK94" s="15"/>
      <c r="BU94" s="11"/>
      <c r="BV94" s="15"/>
      <c r="BW94" s="3"/>
      <c r="BX94" s="3"/>
    </row>
    <row r="95" spans="3:76" ht="11.25">
      <c r="C95" s="4"/>
      <c r="AE95" s="295"/>
      <c r="AG95" s="19"/>
      <c r="AY95" s="3"/>
      <c r="BA95" s="5"/>
      <c r="BB95" s="5"/>
      <c r="BD95" s="3"/>
      <c r="BJ95" s="297"/>
      <c r="BK95" s="15"/>
      <c r="BU95" s="11"/>
      <c r="BV95" s="15"/>
      <c r="BW95" s="3"/>
      <c r="BX95" s="3"/>
    </row>
    <row r="96" spans="3:76" ht="11.25">
      <c r="C96" s="4"/>
      <c r="AE96" s="295"/>
      <c r="AG96" s="19"/>
      <c r="AY96" s="3"/>
      <c r="BA96" s="5"/>
      <c r="BB96" s="5"/>
      <c r="BD96" s="3"/>
      <c r="BJ96" s="297"/>
      <c r="BK96" s="15"/>
      <c r="BU96" s="11"/>
      <c r="BV96" s="15"/>
      <c r="BW96" s="3"/>
      <c r="BX96" s="3"/>
    </row>
    <row r="97" spans="3:76" ht="11.25">
      <c r="C97" s="4"/>
      <c r="AE97" s="295"/>
      <c r="AG97" s="19"/>
      <c r="AY97" s="3"/>
      <c r="BA97" s="5"/>
      <c r="BB97" s="5"/>
      <c r="BD97" s="3"/>
      <c r="BJ97" s="297"/>
      <c r="BK97" s="15"/>
      <c r="BU97" s="11"/>
      <c r="BV97" s="15"/>
      <c r="BW97" s="3"/>
      <c r="BX97" s="3"/>
    </row>
    <row r="98" spans="3:76" ht="11.25">
      <c r="C98" s="4"/>
      <c r="AE98" s="295"/>
      <c r="AG98" s="19"/>
      <c r="AY98" s="3"/>
      <c r="BA98" s="5"/>
      <c r="BB98" s="5"/>
      <c r="BD98" s="3"/>
      <c r="BJ98" s="297"/>
      <c r="BK98" s="15"/>
      <c r="BU98" s="11"/>
      <c r="BV98" s="15"/>
      <c r="BW98" s="3"/>
      <c r="BX98" s="3"/>
    </row>
    <row r="99" spans="3:76" ht="11.25">
      <c r="C99" s="4"/>
      <c r="AE99" s="295"/>
      <c r="AG99" s="19"/>
      <c r="AY99" s="3"/>
      <c r="BA99" s="5"/>
      <c r="BB99" s="5"/>
      <c r="BD99" s="3"/>
      <c r="BJ99" s="297"/>
      <c r="BK99" s="15"/>
      <c r="BU99" s="11"/>
      <c r="BV99" s="15"/>
      <c r="BW99" s="3"/>
      <c r="BX99" s="3"/>
    </row>
    <row r="100" spans="3:76" ht="11.25">
      <c r="C100" s="4"/>
      <c r="AE100" s="295"/>
      <c r="AG100" s="19"/>
      <c r="AY100" s="3"/>
      <c r="BA100" s="5"/>
      <c r="BB100" s="5"/>
      <c r="BD100" s="3"/>
      <c r="BJ100" s="297"/>
      <c r="BK100" s="15"/>
      <c r="BU100" s="11"/>
      <c r="BV100" s="15"/>
      <c r="BW100" s="3"/>
      <c r="BX100" s="3"/>
    </row>
    <row r="101" spans="3:76" ht="11.25">
      <c r="C101" s="4"/>
      <c r="AE101" s="295"/>
      <c r="AG101" s="19"/>
      <c r="AY101" s="3"/>
      <c r="BA101" s="5"/>
      <c r="BB101" s="5"/>
      <c r="BD101" s="3"/>
      <c r="BJ101" s="297"/>
      <c r="BK101" s="15"/>
      <c r="BU101" s="11"/>
      <c r="BV101" s="15"/>
      <c r="BW101" s="3"/>
      <c r="BX101" s="3"/>
    </row>
    <row r="102" spans="3:76" ht="11.25">
      <c r="C102" s="4"/>
      <c r="AE102" s="295"/>
      <c r="AG102" s="19"/>
      <c r="AY102" s="3"/>
      <c r="BA102" s="5"/>
      <c r="BB102" s="5"/>
      <c r="BD102" s="3"/>
      <c r="BJ102" s="297"/>
      <c r="BK102" s="15"/>
      <c r="BU102" s="11"/>
      <c r="BV102" s="15"/>
      <c r="BW102" s="3"/>
      <c r="BX102" s="3"/>
    </row>
    <row r="103" spans="3:76" ht="11.25">
      <c r="C103" s="4"/>
      <c r="AE103" s="295"/>
      <c r="AG103" s="19"/>
      <c r="AY103" s="3"/>
      <c r="BA103" s="5"/>
      <c r="BB103" s="5"/>
      <c r="BD103" s="3"/>
      <c r="BJ103" s="297"/>
      <c r="BK103" s="15"/>
      <c r="BU103" s="11"/>
      <c r="BV103" s="15"/>
      <c r="BW103" s="3"/>
      <c r="BX103" s="3"/>
    </row>
    <row r="104" spans="3:76" ht="11.25">
      <c r="C104" s="4"/>
      <c r="AE104" s="295"/>
      <c r="AG104" s="19"/>
      <c r="AY104" s="3"/>
      <c r="BA104" s="5"/>
      <c r="BB104" s="5"/>
      <c r="BD104" s="3"/>
      <c r="BJ104" s="297"/>
      <c r="BK104" s="15"/>
      <c r="BU104" s="11"/>
      <c r="BV104" s="15"/>
      <c r="BW104" s="3"/>
      <c r="BX104" s="3"/>
    </row>
    <row r="105" spans="3:76" ht="11.25">
      <c r="C105" s="4"/>
      <c r="AE105" s="295"/>
      <c r="AG105" s="19"/>
      <c r="AY105" s="3"/>
      <c r="BA105" s="5"/>
      <c r="BB105" s="5"/>
      <c r="BD105" s="3"/>
      <c r="BJ105" s="297"/>
      <c r="BK105" s="15"/>
      <c r="BU105" s="11"/>
      <c r="BV105" s="15"/>
      <c r="BW105" s="3"/>
      <c r="BX105" s="3"/>
    </row>
    <row r="106" spans="3:76" ht="11.25">
      <c r="C106" s="4"/>
      <c r="AE106" s="295"/>
      <c r="AG106" s="19"/>
      <c r="AY106" s="3"/>
      <c r="BA106" s="5"/>
      <c r="BB106" s="5"/>
      <c r="BD106" s="3"/>
      <c r="BJ106" s="297"/>
      <c r="BK106" s="15"/>
      <c r="BU106" s="11"/>
      <c r="BV106" s="15"/>
      <c r="BW106" s="3"/>
      <c r="BX106" s="3"/>
    </row>
    <row r="107" spans="3:76" ht="11.25">
      <c r="C107" s="4"/>
      <c r="AE107" s="295"/>
      <c r="AG107" s="19"/>
      <c r="AY107" s="3"/>
      <c r="BA107" s="5"/>
      <c r="BB107" s="5"/>
      <c r="BD107" s="3"/>
      <c r="BJ107" s="297"/>
      <c r="BK107" s="15"/>
      <c r="BU107" s="11"/>
      <c r="BV107" s="15"/>
      <c r="BW107" s="3"/>
      <c r="BX107" s="3"/>
    </row>
    <row r="108" spans="3:76" ht="11.25">
      <c r="C108" s="4"/>
      <c r="AE108" s="295"/>
      <c r="AG108" s="19"/>
      <c r="AY108" s="3"/>
      <c r="BA108" s="5"/>
      <c r="BB108" s="5"/>
      <c r="BD108" s="3"/>
      <c r="BJ108" s="297"/>
      <c r="BK108" s="15"/>
      <c r="BU108" s="11"/>
      <c r="BV108" s="15"/>
      <c r="BW108" s="3"/>
      <c r="BX108" s="3"/>
    </row>
    <row r="109" spans="3:76" ht="11.25">
      <c r="C109" s="4"/>
      <c r="AE109" s="295"/>
      <c r="AG109" s="19"/>
      <c r="AY109" s="3"/>
      <c r="BA109" s="5"/>
      <c r="BB109" s="5"/>
      <c r="BD109" s="3"/>
      <c r="BJ109" s="297"/>
      <c r="BK109" s="15"/>
      <c r="BU109" s="11"/>
      <c r="BV109" s="15"/>
      <c r="BW109" s="3"/>
      <c r="BX109" s="3"/>
    </row>
    <row r="110" spans="3:76" ht="11.25">
      <c r="C110" s="4"/>
      <c r="AE110" s="295"/>
      <c r="AG110" s="19"/>
      <c r="AY110" s="3"/>
      <c r="BA110" s="5"/>
      <c r="BB110" s="5"/>
      <c r="BD110" s="3"/>
      <c r="BJ110" s="297"/>
      <c r="BK110" s="15"/>
      <c r="BU110" s="11"/>
      <c r="BV110" s="15"/>
      <c r="BW110" s="3"/>
      <c r="BX110" s="3"/>
    </row>
    <row r="111" spans="3:76" ht="11.25">
      <c r="C111" s="4"/>
      <c r="AE111" s="295"/>
      <c r="AG111" s="19"/>
      <c r="AY111" s="3"/>
      <c r="BA111" s="5"/>
      <c r="BB111" s="5"/>
      <c r="BD111" s="3"/>
      <c r="BJ111" s="297"/>
      <c r="BK111" s="15"/>
      <c r="BU111" s="11"/>
      <c r="BV111" s="15"/>
      <c r="BW111" s="3"/>
      <c r="BX111" s="3"/>
    </row>
    <row r="112" spans="3:76" ht="11.25">
      <c r="C112" s="4"/>
      <c r="AE112" s="295"/>
      <c r="AG112" s="19"/>
      <c r="AY112" s="3"/>
      <c r="BA112" s="5"/>
      <c r="BB112" s="5"/>
      <c r="BD112" s="3"/>
      <c r="BJ112" s="297"/>
      <c r="BK112" s="15"/>
      <c r="BU112" s="11"/>
      <c r="BV112" s="15"/>
      <c r="BW112" s="3"/>
      <c r="BX112" s="3"/>
    </row>
    <row r="113" spans="3:76" ht="11.25">
      <c r="C113" s="4"/>
      <c r="AE113" s="295"/>
      <c r="AG113" s="19"/>
      <c r="AY113" s="3"/>
      <c r="BA113" s="5"/>
      <c r="BB113" s="5"/>
      <c r="BD113" s="3"/>
      <c r="BJ113" s="297"/>
      <c r="BK113" s="15"/>
      <c r="BU113" s="11"/>
      <c r="BV113" s="15"/>
      <c r="BW113" s="3"/>
      <c r="BX113" s="3"/>
    </row>
    <row r="114" spans="3:76" ht="11.25">
      <c r="C114" s="4"/>
      <c r="AE114" s="295"/>
      <c r="AG114" s="19"/>
      <c r="AY114" s="3"/>
      <c r="BA114" s="5"/>
      <c r="BB114" s="5"/>
      <c r="BD114" s="3"/>
      <c r="BJ114" s="297"/>
      <c r="BK114" s="15"/>
      <c r="BU114" s="11"/>
      <c r="BV114" s="15"/>
      <c r="BW114" s="3"/>
      <c r="BX114" s="3"/>
    </row>
    <row r="115" spans="3:76" ht="11.25">
      <c r="C115" s="4"/>
      <c r="AE115" s="295"/>
      <c r="AG115" s="19"/>
      <c r="AY115" s="3"/>
      <c r="BA115" s="5"/>
      <c r="BB115" s="5"/>
      <c r="BD115" s="3"/>
      <c r="BJ115" s="297"/>
      <c r="BK115" s="15"/>
      <c r="BU115" s="11"/>
      <c r="BV115" s="15"/>
      <c r="BW115" s="3"/>
      <c r="BX115" s="3"/>
    </row>
    <row r="116" spans="3:76" ht="11.25">
      <c r="C116" s="4"/>
      <c r="AE116" s="295"/>
      <c r="AG116" s="19"/>
      <c r="AY116" s="3"/>
      <c r="BA116" s="5"/>
      <c r="BB116" s="5"/>
      <c r="BD116" s="3"/>
      <c r="BJ116" s="297"/>
      <c r="BK116" s="15"/>
      <c r="BU116" s="11"/>
      <c r="BV116" s="15"/>
      <c r="BW116" s="3"/>
      <c r="BX116" s="3"/>
    </row>
    <row r="117" spans="3:76" ht="11.25">
      <c r="C117" s="4"/>
      <c r="AE117" s="295"/>
      <c r="AG117" s="19"/>
      <c r="AY117" s="3"/>
      <c r="BA117" s="5"/>
      <c r="BB117" s="5"/>
      <c r="BD117" s="3"/>
      <c r="BJ117" s="297"/>
      <c r="BK117" s="15"/>
      <c r="BU117" s="11"/>
      <c r="BV117" s="15"/>
      <c r="BW117" s="3"/>
      <c r="BX117" s="3"/>
    </row>
    <row r="118" spans="3:76" ht="11.25">
      <c r="C118" s="4"/>
      <c r="AE118" s="295"/>
      <c r="AG118" s="19"/>
      <c r="AY118" s="3"/>
      <c r="BA118" s="5"/>
      <c r="BB118" s="5"/>
      <c r="BD118" s="3"/>
      <c r="BJ118" s="297"/>
      <c r="BK118" s="15"/>
      <c r="BU118" s="11"/>
      <c r="BV118" s="15"/>
      <c r="BW118" s="3"/>
      <c r="BX118" s="3"/>
    </row>
    <row r="119" spans="3:76" ht="11.25">
      <c r="C119" s="4"/>
      <c r="AE119" s="295"/>
      <c r="AG119" s="19"/>
      <c r="AY119" s="3"/>
      <c r="BA119" s="5"/>
      <c r="BB119" s="5"/>
      <c r="BD119" s="3"/>
      <c r="BJ119" s="297"/>
      <c r="BK119" s="15"/>
      <c r="BU119" s="11"/>
      <c r="BV119" s="15"/>
      <c r="BW119" s="3"/>
      <c r="BX119" s="3"/>
    </row>
    <row r="120" spans="3:76" ht="11.25">
      <c r="C120" s="4"/>
      <c r="AE120" s="295"/>
      <c r="AG120" s="19"/>
      <c r="AY120" s="3"/>
      <c r="BA120" s="5"/>
      <c r="BB120" s="5"/>
      <c r="BD120" s="3"/>
      <c r="BJ120" s="297"/>
      <c r="BK120" s="15"/>
      <c r="BU120" s="11"/>
      <c r="BV120" s="15"/>
      <c r="BW120" s="3"/>
      <c r="BX120" s="3"/>
    </row>
    <row r="121" spans="3:76" ht="11.25">
      <c r="C121" s="4"/>
      <c r="AE121" s="295"/>
      <c r="AG121" s="19"/>
      <c r="AY121" s="3"/>
      <c r="BA121" s="5"/>
      <c r="BB121" s="5"/>
      <c r="BD121" s="3"/>
      <c r="BJ121" s="297"/>
      <c r="BK121" s="15"/>
      <c r="BU121" s="11"/>
      <c r="BV121" s="15"/>
      <c r="BW121" s="3"/>
      <c r="BX121" s="3"/>
    </row>
    <row r="122" spans="3:76" ht="11.25">
      <c r="C122" s="4"/>
      <c r="AE122" s="295"/>
      <c r="AG122" s="19"/>
      <c r="AY122" s="3"/>
      <c r="BA122" s="5"/>
      <c r="BB122" s="5"/>
      <c r="BD122" s="3"/>
      <c r="BJ122" s="297"/>
      <c r="BK122" s="15"/>
      <c r="BU122" s="11"/>
      <c r="BV122" s="15"/>
      <c r="BW122" s="3"/>
      <c r="BX122" s="3"/>
    </row>
    <row r="123" spans="3:76" ht="11.25">
      <c r="C123" s="4"/>
      <c r="AE123" s="295"/>
      <c r="AG123" s="19"/>
      <c r="AY123" s="3"/>
      <c r="BA123" s="5"/>
      <c r="BB123" s="5"/>
      <c r="BD123" s="3"/>
      <c r="BJ123" s="297"/>
      <c r="BK123" s="15"/>
      <c r="BU123" s="11"/>
      <c r="BV123" s="15"/>
      <c r="BW123" s="3"/>
      <c r="BX123" s="3"/>
    </row>
    <row r="124" spans="3:76" ht="11.25">
      <c r="C124" s="4"/>
      <c r="AE124" s="295"/>
      <c r="AG124" s="19"/>
      <c r="AY124" s="3"/>
      <c r="BA124" s="5"/>
      <c r="BB124" s="5"/>
      <c r="BD124" s="3"/>
      <c r="BJ124" s="297"/>
      <c r="BK124" s="15"/>
      <c r="BU124" s="11"/>
      <c r="BV124" s="15"/>
      <c r="BW124" s="3"/>
      <c r="BX124" s="3"/>
    </row>
    <row r="125" spans="3:76" ht="11.25">
      <c r="C125" s="4"/>
      <c r="AE125" s="295"/>
      <c r="AG125" s="19"/>
      <c r="AY125" s="3"/>
      <c r="BA125" s="5"/>
      <c r="BB125" s="5"/>
      <c r="BD125" s="3"/>
      <c r="BJ125" s="297"/>
      <c r="BK125" s="15"/>
      <c r="BU125" s="11"/>
      <c r="BV125" s="15"/>
      <c r="BW125" s="3"/>
      <c r="BX125" s="3"/>
    </row>
    <row r="126" spans="3:76" ht="11.25">
      <c r="C126" s="4"/>
      <c r="AE126" s="295"/>
      <c r="AG126" s="19"/>
      <c r="AY126" s="3"/>
      <c r="BA126" s="5"/>
      <c r="BB126" s="5"/>
      <c r="BD126" s="3"/>
      <c r="BJ126" s="297"/>
      <c r="BK126" s="15"/>
      <c r="BU126" s="11"/>
      <c r="BV126" s="15"/>
      <c r="BW126" s="3"/>
      <c r="BX126" s="3"/>
    </row>
    <row r="127" spans="3:76" ht="11.25">
      <c r="C127" s="4"/>
      <c r="AE127" s="295"/>
      <c r="AG127" s="19"/>
      <c r="AY127" s="3"/>
      <c r="BA127" s="5"/>
      <c r="BB127" s="5"/>
      <c r="BD127" s="3"/>
      <c r="BJ127" s="297"/>
      <c r="BK127" s="15"/>
      <c r="BU127" s="11"/>
      <c r="BV127" s="15"/>
      <c r="BW127" s="3"/>
      <c r="BX127" s="3"/>
    </row>
    <row r="128" spans="3:76" ht="11.25">
      <c r="C128" s="4"/>
      <c r="AE128" s="295"/>
      <c r="AG128" s="19"/>
      <c r="AY128" s="3"/>
      <c r="BA128" s="5"/>
      <c r="BB128" s="5"/>
      <c r="BD128" s="3"/>
      <c r="BJ128" s="297"/>
      <c r="BK128" s="15"/>
      <c r="BU128" s="11"/>
      <c r="BV128" s="15"/>
      <c r="BW128" s="3"/>
      <c r="BX128" s="3"/>
    </row>
    <row r="129" spans="3:76" ht="11.25">
      <c r="C129" s="4"/>
      <c r="AE129" s="295"/>
      <c r="AG129" s="19"/>
      <c r="AY129" s="3"/>
      <c r="BA129" s="5"/>
      <c r="BB129" s="5"/>
      <c r="BD129" s="3"/>
      <c r="BJ129" s="297"/>
      <c r="BK129" s="15"/>
      <c r="BU129" s="11"/>
      <c r="BV129" s="15"/>
      <c r="BW129" s="3"/>
      <c r="BX129" s="3"/>
    </row>
    <row r="130" spans="3:76" ht="11.25">
      <c r="C130" s="4"/>
      <c r="AE130" s="295"/>
      <c r="AG130" s="19"/>
      <c r="AY130" s="3"/>
      <c r="BA130" s="5"/>
      <c r="BB130" s="5"/>
      <c r="BD130" s="3"/>
      <c r="BJ130" s="297"/>
      <c r="BK130" s="15"/>
      <c r="BU130" s="11"/>
      <c r="BV130" s="15"/>
      <c r="BW130" s="3"/>
      <c r="BX130" s="3"/>
    </row>
    <row r="131" spans="3:76" ht="11.25">
      <c r="C131" s="4"/>
      <c r="AE131" s="295"/>
      <c r="AG131" s="19"/>
      <c r="AY131" s="3"/>
      <c r="BA131" s="5"/>
      <c r="BB131" s="5"/>
      <c r="BD131" s="3"/>
      <c r="BJ131" s="297"/>
      <c r="BK131" s="15"/>
      <c r="BU131" s="11"/>
      <c r="BV131" s="15"/>
      <c r="BW131" s="3"/>
      <c r="BX131" s="3"/>
    </row>
    <row r="132" spans="3:76" ht="11.25">
      <c r="C132" s="4"/>
      <c r="AE132" s="295"/>
      <c r="AG132" s="19"/>
      <c r="AY132" s="3"/>
      <c r="BA132" s="5"/>
      <c r="BB132" s="5"/>
      <c r="BD132" s="3"/>
      <c r="BJ132" s="297"/>
      <c r="BK132" s="15"/>
      <c r="BU132" s="11"/>
      <c r="BV132" s="15"/>
      <c r="BW132" s="3"/>
      <c r="BX132" s="3"/>
    </row>
    <row r="133" spans="3:76" ht="11.25">
      <c r="C133" s="4"/>
      <c r="AE133" s="295"/>
      <c r="AG133" s="19"/>
      <c r="AY133" s="3"/>
      <c r="BA133" s="5"/>
      <c r="BB133" s="5"/>
      <c r="BD133" s="3"/>
      <c r="BJ133" s="297"/>
      <c r="BK133" s="15"/>
      <c r="BU133" s="11"/>
      <c r="BV133" s="15"/>
      <c r="BW133" s="3"/>
      <c r="BX133" s="3"/>
    </row>
    <row r="134" spans="3:76" ht="11.25">
      <c r="C134" s="4"/>
      <c r="AE134" s="295"/>
      <c r="AG134" s="19"/>
      <c r="AY134" s="3"/>
      <c r="BA134" s="5"/>
      <c r="BB134" s="5"/>
      <c r="BD134" s="3"/>
      <c r="BJ134" s="297"/>
      <c r="BK134" s="15"/>
      <c r="BU134" s="11"/>
      <c r="BV134" s="15"/>
      <c r="BW134" s="3"/>
      <c r="BX134" s="3"/>
    </row>
    <row r="135" spans="3:76" ht="11.25">
      <c r="C135" s="4"/>
      <c r="AE135" s="295"/>
      <c r="AG135" s="19"/>
      <c r="AY135" s="3"/>
      <c r="BA135" s="5"/>
      <c r="BB135" s="5"/>
      <c r="BD135" s="3"/>
      <c r="BJ135" s="297"/>
      <c r="BK135" s="15"/>
      <c r="BU135" s="11"/>
      <c r="BV135" s="15"/>
      <c r="BW135" s="3"/>
      <c r="BX135" s="3"/>
    </row>
    <row r="136" spans="3:76" ht="11.25">
      <c r="C136" s="4"/>
      <c r="AE136" s="295"/>
      <c r="AG136" s="19"/>
      <c r="AY136" s="3"/>
      <c r="BA136" s="5"/>
      <c r="BB136" s="5"/>
      <c r="BD136" s="3"/>
      <c r="BJ136" s="297"/>
      <c r="BK136" s="15"/>
      <c r="BU136" s="11"/>
      <c r="BV136" s="15"/>
      <c r="BW136" s="3"/>
      <c r="BX136" s="3"/>
    </row>
    <row r="137" spans="3:76" ht="11.25">
      <c r="C137" s="4"/>
      <c r="AE137" s="295"/>
      <c r="AG137" s="19"/>
      <c r="AY137" s="3"/>
      <c r="BA137" s="5"/>
      <c r="BB137" s="5"/>
      <c r="BD137" s="3"/>
      <c r="BJ137" s="297"/>
      <c r="BK137" s="15"/>
      <c r="BU137" s="11"/>
      <c r="BV137" s="15"/>
      <c r="BW137" s="3"/>
      <c r="BX137" s="3"/>
    </row>
    <row r="138" spans="3:76" ht="11.25">
      <c r="C138" s="4"/>
      <c r="AE138" s="295"/>
      <c r="AG138" s="19"/>
      <c r="AY138" s="3"/>
      <c r="BA138" s="5"/>
      <c r="BB138" s="5"/>
      <c r="BD138" s="3"/>
      <c r="BJ138" s="297"/>
      <c r="BK138" s="15"/>
      <c r="BU138" s="11"/>
      <c r="BV138" s="15"/>
      <c r="BW138" s="3"/>
      <c r="BX138" s="3"/>
    </row>
  </sheetData>
  <mergeCells count="18">
    <mergeCell ref="AH1:AJ1"/>
    <mergeCell ref="AK1:AM1"/>
    <mergeCell ref="AO1:AP1"/>
    <mergeCell ref="AQ1:AR1"/>
    <mergeCell ref="AS1:AT1"/>
    <mergeCell ref="BE1:BI1"/>
    <mergeCell ref="BU1:BV1"/>
    <mergeCell ref="BJ1:BS1"/>
    <mergeCell ref="D1:F1"/>
    <mergeCell ref="AB1:AD1"/>
    <mergeCell ref="AE1:AG1"/>
    <mergeCell ref="J1:L1"/>
    <mergeCell ref="M1:O1"/>
    <mergeCell ref="P1:R1"/>
    <mergeCell ref="S1:U1"/>
    <mergeCell ref="V1:X1"/>
    <mergeCell ref="Y1:AA1"/>
    <mergeCell ref="G1:I1"/>
  </mergeCells>
  <conditionalFormatting sqref="AI111:AJ111 AL111:AM111 D115:AG116 C114:BV114 D117:CB117 C113:AG113 C118:CB119 E111:AG112 C115:C117 BX114:CA114 C120:AG176 AE80 C74:C112 AM107 BJ108:BS108 AV108 E91:AG109 S80 AB80 Y82:AG82 Q76 Q79 Q81 D86:D112 G80 J80 M80 P80 D75:D80 D82:W82 D83:D84 M59:M61 F59:F60 I59:I60 L60 O60 R60 U59:U60 X59:X60 AA59:AB60 AD60 AG59:AG60 AE59:AF61 AC60:AC61 Y59:Z61 V59:W61 S59:T61 Q60:Q61 N60:N61 K60:K61 J59:J61 G59:H61 D59:E61 P59:P61 Q57 AG44 V50:AA56 E45:H56 I46:I56 AF49:AG56 J45:R47 S45:U56 O50:O56 V45:X47 Z45:AA47 AB45:AB56 AC49:AD56 AC45:AD47 AE45:AE56 AF45:AG47 J49:N56 P49:R56 Y45:Y48 AG42 AH36:AM41 D42:D58 AE32:AE41 K32:L41 H32:H41 I31:J41 F33:F41 G31:G41 F31 M31:N41 O33:O41 O31 P31:Q41 R33:R41 R31 S31:T41 U33:U41 U31 V31:Z41 AA33:AA41 AA31 AB32:AB41 AC31:AD41 AF31:AG41 C23:C24 C30:D30 X26:X29 AE26:AF29 AG26 C25:F29 M12:R12 AE12:AG12 AV12:AY12 X13 AF13:AG13 J23:W29 G23:I26 Y13:Y29 Z13:AB26 AC13:AC29 AE13:AE25 AD13:AD26 P9 E10:AG10 E11:AM11 C9:D12 AX9:AY9 M9 AE9 C7:C8 AV7:BC7 BE7:BS7 C3:AG3 D7:AM7 C13:W22 D69:D70 D31:E41 C31:C72 B72">
    <cfRule type="cellIs" priority="1" dxfId="0" operator="equal" stopIfTrue="1">
      <formula>0</formula>
    </cfRule>
  </conditionalFormatting>
  <printOptions gridLines="1"/>
  <pageMargins left="0.3937007874015748" right="0.3937007874015748" top="0.3937007874015748" bottom="0.3937007874015748" header="0.1968503937007874" footer="0.1968503937007874"/>
  <pageSetup horizontalDpi="600" verticalDpi="600" orientation="landscape" paperSize="9" r:id="rId3"/>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dimension ref="A1:A75"/>
  <sheetViews>
    <sheetView workbookViewId="0" topLeftCell="A1">
      <selection activeCell="A14" sqref="A14"/>
    </sheetView>
  </sheetViews>
  <sheetFormatPr defaultColWidth="9.140625" defaultRowHeight="12.75"/>
  <cols>
    <col min="1" max="1" width="127.7109375" style="21" customWidth="1"/>
  </cols>
  <sheetData>
    <row r="1" ht="12.75">
      <c r="A1" s="21" t="s">
        <v>1328</v>
      </c>
    </row>
    <row r="2" ht="12.75">
      <c r="A2" s="21" t="s">
        <v>973</v>
      </c>
    </row>
    <row r="3" ht="12.75">
      <c r="A3" s="21" t="s">
        <v>1395</v>
      </c>
    </row>
    <row r="4" ht="12.75">
      <c r="A4" s="21" t="s">
        <v>664</v>
      </c>
    </row>
    <row r="5" ht="12.75">
      <c r="A5" s="21" t="s">
        <v>505</v>
      </c>
    </row>
    <row r="6" ht="12.75">
      <c r="A6" s="21" t="s">
        <v>506</v>
      </c>
    </row>
    <row r="7" ht="12.75">
      <c r="A7" s="21" t="s">
        <v>507</v>
      </c>
    </row>
    <row r="8" ht="12.75">
      <c r="A8" s="21" t="s">
        <v>508</v>
      </c>
    </row>
    <row r="9" ht="12.75">
      <c r="A9" s="21" t="s">
        <v>509</v>
      </c>
    </row>
    <row r="10" ht="12.75">
      <c r="A10" s="21" t="s">
        <v>2064</v>
      </c>
    </row>
    <row r="11" ht="13.5" customHeight="1">
      <c r="A11" s="21" t="s">
        <v>898</v>
      </c>
    </row>
    <row r="12" ht="12.75">
      <c r="A12" s="21" t="s">
        <v>899</v>
      </c>
    </row>
    <row r="13" ht="25.5">
      <c r="A13" s="21" t="s">
        <v>900</v>
      </c>
    </row>
    <row r="14" ht="12.75">
      <c r="A14" s="21" t="s">
        <v>901</v>
      </c>
    </row>
    <row r="15" ht="12.75">
      <c r="A15" s="21" t="s">
        <v>902</v>
      </c>
    </row>
    <row r="16" ht="12.75">
      <c r="A16" s="21" t="s">
        <v>903</v>
      </c>
    </row>
    <row r="17" ht="12.75">
      <c r="A17" s="21" t="s">
        <v>904</v>
      </c>
    </row>
    <row r="18" ht="25.5">
      <c r="A18" s="21" t="s">
        <v>905</v>
      </c>
    </row>
    <row r="19" ht="12.75">
      <c r="A19" s="21" t="s">
        <v>906</v>
      </c>
    </row>
    <row r="20" ht="12.75">
      <c r="A20" s="21" t="s">
        <v>907</v>
      </c>
    </row>
    <row r="21" ht="14.25" customHeight="1">
      <c r="A21" s="21" t="s">
        <v>908</v>
      </c>
    </row>
    <row r="22" ht="12.75">
      <c r="A22" s="21" t="s">
        <v>1681</v>
      </c>
    </row>
    <row r="23" ht="12.75">
      <c r="A23" s="21" t="s">
        <v>1682</v>
      </c>
    </row>
    <row r="24" ht="12.75">
      <c r="A24" s="21" t="s">
        <v>1683</v>
      </c>
    </row>
    <row r="25" ht="12.75">
      <c r="A25" s="21" t="s">
        <v>1684</v>
      </c>
    </row>
    <row r="26" ht="12.75">
      <c r="A26" s="21" t="s">
        <v>1685</v>
      </c>
    </row>
    <row r="27" ht="12.75">
      <c r="A27" s="21" t="s">
        <v>128</v>
      </c>
    </row>
    <row r="28" ht="12.75">
      <c r="A28" s="21" t="s">
        <v>129</v>
      </c>
    </row>
    <row r="29" ht="12.75">
      <c r="A29" s="21" t="s">
        <v>130</v>
      </c>
    </row>
    <row r="30" ht="25.5">
      <c r="A30" s="21" t="s">
        <v>131</v>
      </c>
    </row>
    <row r="31" ht="12.75">
      <c r="A31" s="21" t="s">
        <v>132</v>
      </c>
    </row>
    <row r="32" ht="12.75">
      <c r="A32" s="21" t="s">
        <v>133</v>
      </c>
    </row>
    <row r="33" ht="12.75">
      <c r="A33" s="21" t="s">
        <v>134</v>
      </c>
    </row>
    <row r="34" ht="25.5">
      <c r="A34" s="21" t="s">
        <v>135</v>
      </c>
    </row>
    <row r="35" ht="25.5">
      <c r="A35" s="21" t="s">
        <v>136</v>
      </c>
    </row>
    <row r="36" ht="12.75">
      <c r="A36" s="21" t="s">
        <v>137</v>
      </c>
    </row>
    <row r="37" ht="12.75">
      <c r="A37" s="21" t="s">
        <v>138</v>
      </c>
    </row>
    <row r="38" ht="25.5">
      <c r="A38" s="21" t="s">
        <v>139</v>
      </c>
    </row>
    <row r="39" ht="12.75">
      <c r="A39" s="21" t="s">
        <v>140</v>
      </c>
    </row>
    <row r="40" ht="12.75">
      <c r="A40" s="21" t="s">
        <v>141</v>
      </c>
    </row>
    <row r="41" ht="25.5">
      <c r="A41" s="21" t="s">
        <v>1387</v>
      </c>
    </row>
    <row r="42" ht="25.5">
      <c r="A42" s="21" t="s">
        <v>1388</v>
      </c>
    </row>
    <row r="43" ht="12.75">
      <c r="A43" s="21" t="s">
        <v>1389</v>
      </c>
    </row>
    <row r="44" ht="12.75">
      <c r="A44" s="21" t="s">
        <v>1390</v>
      </c>
    </row>
    <row r="45" ht="25.5">
      <c r="A45" s="21" t="s">
        <v>121</v>
      </c>
    </row>
    <row r="46" ht="25.5">
      <c r="A46" s="21" t="s">
        <v>1361</v>
      </c>
    </row>
    <row r="47" ht="12.75">
      <c r="A47" s="21" t="s">
        <v>1391</v>
      </c>
    </row>
    <row r="48" ht="12.75">
      <c r="A48" s="21" t="s">
        <v>1392</v>
      </c>
    </row>
    <row r="49" ht="12.75">
      <c r="A49" s="21" t="s">
        <v>1393</v>
      </c>
    </row>
    <row r="50" ht="12.75">
      <c r="A50" s="21" t="s">
        <v>1394</v>
      </c>
    </row>
    <row r="51" ht="25.5">
      <c r="A51" s="21" t="s">
        <v>690</v>
      </c>
    </row>
    <row r="52" ht="12.75">
      <c r="A52" s="21" t="s">
        <v>691</v>
      </c>
    </row>
    <row r="53" ht="12.75">
      <c r="A53" s="21" t="s">
        <v>692</v>
      </c>
    </row>
    <row r="54" ht="12.75">
      <c r="A54" s="21" t="s">
        <v>743</v>
      </c>
    </row>
    <row r="55" ht="12.75">
      <c r="A55" s="21" t="s">
        <v>744</v>
      </c>
    </row>
    <row r="56" ht="12.75">
      <c r="A56" s="21" t="s">
        <v>745</v>
      </c>
    </row>
    <row r="57" ht="12.75">
      <c r="A57" s="21" t="s">
        <v>1889</v>
      </c>
    </row>
    <row r="58" ht="12.75">
      <c r="A58" s="21" t="s">
        <v>1890</v>
      </c>
    </row>
    <row r="59" ht="12.75">
      <c r="A59" s="21" t="s">
        <v>1891</v>
      </c>
    </row>
    <row r="60" ht="12.75">
      <c r="A60" s="21" t="s">
        <v>1589</v>
      </c>
    </row>
    <row r="61" ht="12.75">
      <c r="A61" s="21" t="s">
        <v>1590</v>
      </c>
    </row>
    <row r="62" ht="12.75">
      <c r="A62" s="21" t="s">
        <v>1591</v>
      </c>
    </row>
    <row r="63" ht="12.75">
      <c r="A63" s="21" t="s">
        <v>852</v>
      </c>
    </row>
    <row r="64" ht="12.75">
      <c r="A64" s="21" t="s">
        <v>853</v>
      </c>
    </row>
    <row r="65" ht="12.75">
      <c r="A65" s="21" t="s">
        <v>854</v>
      </c>
    </row>
    <row r="66" ht="12.75">
      <c r="A66" s="21" t="s">
        <v>855</v>
      </c>
    </row>
    <row r="67" ht="12.75">
      <c r="A67" s="21" t="s">
        <v>856</v>
      </c>
    </row>
    <row r="68" ht="12.75">
      <c r="A68" s="21" t="s">
        <v>857</v>
      </c>
    </row>
    <row r="69" ht="12.75">
      <c r="A69" s="21" t="s">
        <v>858</v>
      </c>
    </row>
    <row r="70" ht="15" customHeight="1">
      <c r="A70" s="21" t="s">
        <v>859</v>
      </c>
    </row>
    <row r="71" ht="12.75">
      <c r="A71" s="21" t="s">
        <v>860</v>
      </c>
    </row>
    <row r="72" ht="12.75">
      <c r="A72" s="21" t="s">
        <v>72</v>
      </c>
    </row>
    <row r="73" ht="12.75">
      <c r="A73" s="21" t="s">
        <v>74</v>
      </c>
    </row>
    <row r="74" ht="12.75">
      <c r="A74" s="21" t="s">
        <v>1140</v>
      </c>
    </row>
    <row r="75" ht="12.75">
      <c r="A75" s="21" t="s">
        <v>782</v>
      </c>
    </row>
  </sheetData>
  <printOptions/>
  <pageMargins left="0.75" right="0.75" top="1" bottom="1" header="0.5" footer="0.5"/>
  <pageSetup horizontalDpi="600" verticalDpi="600" orientation="landscape" paperSize="9"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Nuwan Krishantha</cp:lastModifiedBy>
  <cp:lastPrinted>2007-11-05T07:46:48Z</cp:lastPrinted>
  <dcterms:created xsi:type="dcterms:W3CDTF">2003-01-30T12:49:36Z</dcterms:created>
  <dcterms:modified xsi:type="dcterms:W3CDTF">2007-11-27T11:27:16Z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